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480" windowHeight="9435" firstSheet="2" activeTab="6"/>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 name="прил9" sheetId="9" r:id="rId9"/>
  </sheets>
  <definedNames>
    <definedName name="_xlnm.Print_Titles" localSheetId="3">'прил4'!$12:$12</definedName>
    <definedName name="_xlnm.Print_Titles" localSheetId="4">'прил5'!$10:$10</definedName>
    <definedName name="_xlnm.Print_Titles" localSheetId="5">'прил6'!$10:$10</definedName>
    <definedName name="_xlnm.Print_Titles" localSheetId="6">'прил7'!$10:$10</definedName>
    <definedName name="_xlnm.Print_Area" localSheetId="0">'прил1'!$A$1:$C$32</definedName>
    <definedName name="_xlnm.Print_Area" localSheetId="3">'прил4'!$A$1:$C$74</definedName>
    <definedName name="_xlnm.Print_Area" localSheetId="4">'прил5'!$A$1:$H$268</definedName>
    <definedName name="_xlnm.Print_Area" localSheetId="5">'прил6'!$A$1:$I$267</definedName>
    <definedName name="_xlnm.Print_Area" localSheetId="6">'прил7'!$A$1:$H$111</definedName>
  </definedNames>
  <calcPr fullCalcOnLoad="1"/>
</workbook>
</file>

<file path=xl/sharedStrings.xml><?xml version="1.0" encoding="utf-8"?>
<sst xmlns="http://schemas.openxmlformats.org/spreadsheetml/2006/main" count="4038" uniqueCount="679">
  <si>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</si>
  <si>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</si>
  <si>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1  05  00000  00  0000  000</t>
  </si>
  <si>
    <t>НАЛОГИ НА СОВОКУПНЫЙ ДОХОД</t>
  </si>
  <si>
    <t>1  05  03000  01  0000  110</t>
  </si>
  <si>
    <t>Единый сельскохозяйственный налог</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</si>
  <si>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</si>
  <si>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</si>
  <si>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</si>
  <si>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</si>
  <si>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</si>
  <si>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1  11  05035  10  0000  120</t>
  </si>
  <si>
    <t>1  13  00000  00  0000  000</t>
  </si>
  <si>
    <t>ДОХОДЫ ОТ ОКАЗАНИЯ ПЛАТНЫХ УСЛУГ (РАБОТ) И КОМПЕНСАЦИИ ЗАТРАТ ГОСУДАРСТВА</t>
  </si>
  <si>
    <t>Обеспечение пожарной безопасности</t>
  </si>
  <si>
    <t>ШТРАФЫ, САНКЦИИ, ВОЗМЕЩЕНИЕ УЩЕРБА</t>
  </si>
  <si>
    <t>Денежные взыскания, налагаемые в возмещение ущерба, причиненного в результате незаконного или нецелевого использования бюджетных средств</t>
  </si>
  <si>
    <t>1 16 00000 00 0000 000</t>
  </si>
  <si>
    <t>1 16 32000 00 0000 140</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</si>
  <si>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</si>
  <si>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</si>
  <si>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Приложение № 1</t>
  </si>
  <si>
    <t>000 01  00  00  00  00  0000  000</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</si>
  <si>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</si>
  <si>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</si>
  <si>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</si>
  <si>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</si>
  <si>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</si>
  <si>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</si>
  <si>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</si>
  <si>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000 01  03  01  00  00  0000  000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</si>
  <si>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</si>
  <si>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</si>
  <si>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</si>
  <si>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</si>
  <si>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</si>
  <si>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</si>
  <si>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</si>
  <si>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</si>
  <si>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</si>
  <si>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</si>
  <si>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</si>
  <si>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</si>
  <si>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</si>
  <si>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</si>
  <si>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</si>
  <si>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</si>
  <si>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</si>
  <si>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</si>
  <si>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</si>
  <si>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000 01  02  00  00  10  0000  710</t>
  </si>
  <si>
    <t>Получение кредитов от кредитных организаций  бюджетами поселений в валюте  Российской Федерации</t>
  </si>
  <si>
    <t>000 01  02  00  00  10  0000  810</t>
  </si>
  <si>
    <t>Погашение бюджетами поселений  кредитов от кредитных организаций в валюте  Российской Федерации</t>
  </si>
  <si>
    <t>000 01  03  01  00  10  0000  710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</si>
  <si>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</si>
  <si>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</si>
  <si>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</si>
  <si>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000 01  05  02  01  10  0000  510</t>
  </si>
  <si>
    <t>000 01  05  02  01  10  0000  610</t>
  </si>
  <si>
    <t>Уменьшение прочих остатков денежных средств  бюджетов поселений</t>
  </si>
  <si>
    <t>Увеличение прочих остатков денежных средств  бюджетов поселений</t>
  </si>
  <si>
    <t>2 00 00000 00 0000 000</t>
  </si>
  <si>
    <t>2 02 00000 00 0000 000</t>
  </si>
  <si>
    <t>2 02 01000 00 0000 151</t>
  </si>
  <si>
    <t>2 02 01001 00 0000 151</t>
  </si>
  <si>
    <t>2 02 02000 00 0000 151</t>
  </si>
  <si>
    <t>2 02 02999 00 0000 151</t>
  </si>
  <si>
    <t>Прочие субсидии</t>
  </si>
  <si>
    <t>2 02 03000 00 0000 151</t>
  </si>
  <si>
    <t>2 02 03999 00 0000 151</t>
  </si>
  <si>
    <t>Прочие субвенции</t>
  </si>
  <si>
    <t>2 02 04000 00 0000 151</t>
  </si>
  <si>
    <t>2 07 00000 00 0000 180</t>
  </si>
  <si>
    <t>Прочие безвозмездные поступления</t>
  </si>
  <si>
    <t>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</si>
  <si>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</si>
  <si>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</si>
  <si>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</si>
  <si>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</si>
  <si>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</si>
  <si>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</si>
  <si>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</si>
  <si>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</si>
  <si>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</si>
  <si>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</si>
  <si>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</si>
  <si>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</si>
  <si>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</si>
  <si>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</si>
  <si>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</si>
  <si>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</si>
  <si>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</si>
  <si>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2 02 01001 10 0000 151</t>
  </si>
  <si>
    <t>Дотации бюджетам поселений на выравнивание бюджетной обеспеченности</t>
  </si>
  <si>
    <t>2 02 01003 00 0000 151</t>
  </si>
  <si>
    <t>Дотации на поддержку мер по обеспечению сбалансированности бюджетов</t>
  </si>
  <si>
    <t>2 02 01003 10 0000 151</t>
  </si>
  <si>
    <t>Дотации бюджетам поселений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</si>
  <si>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t>
  </si>
  <si>
    <t>2 02 02999 10 0000 151</t>
  </si>
  <si>
    <t>Прочие субсидии бюджетам поселений</t>
  </si>
  <si>
    <t xml:space="preserve">Субвенции бюджетам субъектов Российской Федерации и муниципальных образований </t>
  </si>
  <si>
    <t>2 02 03015 00 0000 151</t>
  </si>
  <si>
    <t>Субвенции бюджетам на осуществление первичного воинского учета на территориях, где отсутствуют военные комиссариаты</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</si>
  <si>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</si>
  <si>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</si>
  <si>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2 02 03999 10 0000 151</t>
  </si>
  <si>
    <t>Прочие субвенции бюджетам поселений</t>
  </si>
  <si>
    <t>Иные межбюджетные трасферты</t>
  </si>
  <si>
    <t>Приложение №5</t>
  </si>
  <si>
    <t>Доходы бюджета - ИТОГО</t>
  </si>
  <si>
    <t>Код группы, подгруппы, статьи и вида источников</t>
  </si>
  <si>
    <t>Рз</t>
  </si>
  <si>
    <t>ПР</t>
  </si>
  <si>
    <t>ВР</t>
  </si>
  <si>
    <t>Сумма</t>
  </si>
  <si>
    <t>001</t>
  </si>
  <si>
    <t>01</t>
  </si>
  <si>
    <t>02</t>
  </si>
  <si>
    <t>100</t>
  </si>
  <si>
    <t>В С Е Г О</t>
  </si>
  <si>
    <t>ОБЩЕГОСУДАРСТВЕННЫЕ ВОПРОСЫ</t>
  </si>
  <si>
    <t>Функционирование высшего должностного лица субъекта Российской Федерации и муниципального образования</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</si>
  <si>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</si>
  <si>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</si>
  <si>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</si>
  <si>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</si>
  <si>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</si>
  <si>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</si>
  <si>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06</t>
  </si>
  <si>
    <t>Межбюджетные трансферты</t>
  </si>
  <si>
    <t>500</t>
  </si>
  <si>
    <t>Обеспечение проведения выборов и референдумов</t>
  </si>
  <si>
    <t>07</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</si>
  <si>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</si>
  <si>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</si>
  <si>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 органов местного самоуправления</t>
  </si>
  <si>
    <t xml:space="preserve">Резервные фонды </t>
  </si>
  <si>
    <t>Другие общегосударственные вопросы</t>
  </si>
  <si>
    <t>13</t>
  </si>
  <si>
    <t>05 0</t>
  </si>
  <si>
    <t>09 0</t>
  </si>
  <si>
    <t>НАЦИОНАЛЬНАЯ ОБОРОНА</t>
  </si>
  <si>
    <t>Мобилизационная и вневойсковая подготовка</t>
  </si>
  <si>
    <t>03</t>
  </si>
  <si>
    <t>НАЦИОНАЛЬНАЯ БЕЗОПАСНОСТЬ И ПРАВООХРАНИТЕЛЬНАЯ ДЕЯТЕЛЬНОСТЬ</t>
  </si>
  <si>
    <t>600</t>
  </si>
  <si>
    <t>Предоставление субсидий бюджетным, автономным учреждениям и иным некоммерческим организациям</t>
  </si>
  <si>
    <t>Другие вопросы в области национальной безопасности и правоохранительной деятельности</t>
  </si>
  <si>
    <t>12 0</t>
  </si>
  <si>
    <t>14</t>
  </si>
  <si>
    <t>НАЦИОНАЛЬНАЯ ЭКОНОМИКА</t>
  </si>
  <si>
    <t>Другие вопросы в области национальной экономики</t>
  </si>
  <si>
    <t>12</t>
  </si>
  <si>
    <t>ЖИЛИЩНО-КОММУНАЛЬНОЕ ХОЯЙСТВО</t>
  </si>
  <si>
    <t>05</t>
  </si>
  <si>
    <t>Коммунальное хозяйство</t>
  </si>
  <si>
    <t>Благоустройство</t>
  </si>
  <si>
    <t xml:space="preserve">КУЛЬТУРА, КИНЕМАТОГРАФИЯ </t>
  </si>
  <si>
    <t>08</t>
  </si>
  <si>
    <t>Культура</t>
  </si>
  <si>
    <t>СОЦИАЛЬНАЯ ПОЛИТИКА</t>
  </si>
  <si>
    <t>Пенсионное обеспечение</t>
  </si>
  <si>
    <t>Выплата пенсий за выслугу лет и доплат к пенсиям муниципальных служащих</t>
  </si>
  <si>
    <t>Социальное обеспечение и иные выплаты населению</t>
  </si>
  <si>
    <t>300</t>
  </si>
  <si>
    <t>Социальное обеспечение населения</t>
  </si>
  <si>
    <t>10</t>
  </si>
  <si>
    <t>ОБРАЗОВАНИЕ</t>
  </si>
  <si>
    <t>Молодежная политика и оздоровление детей</t>
  </si>
  <si>
    <t xml:space="preserve">08 1 </t>
  </si>
  <si>
    <t>ФИЗИЧЕСКАЯ КУЛЬТУРА И СПОРТ</t>
  </si>
  <si>
    <t>Массовый спорт</t>
  </si>
  <si>
    <t>11</t>
  </si>
  <si>
    <t xml:space="preserve">08 2 </t>
  </si>
  <si>
    <t>Муниципальная программа _____________кого сельсовета Рыльского района Курской области «Социальная поддержка граждан в _____________ком сельсовете Рыльского района Курской области на 2014-2016 годы»</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</si>
  <si>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Рыльского района Курской области на 2014 – 2016 годы</t>
  </si>
  <si>
    <t>ЦСР</t>
  </si>
  <si>
    <t>Наименование</t>
  </si>
  <si>
    <t>01 0</t>
  </si>
  <si>
    <t>0000</t>
  </si>
  <si>
    <t>01 1</t>
  </si>
  <si>
    <t>1401</t>
  </si>
  <si>
    <t>Расходы на обеспечение деятельности (оказание услуг) муниципальных учреждений</t>
  </si>
  <si>
    <t>1402</t>
  </si>
  <si>
    <t>Обеспечение деятельности и выполнение функций органов местного самоуправления</t>
  </si>
  <si>
    <t>02 0</t>
  </si>
  <si>
    <t>02 1</t>
  </si>
  <si>
    <t>1445</t>
  </si>
  <si>
    <t>05 1</t>
  </si>
  <si>
    <t>Мероприятия в области энергосбережения</t>
  </si>
  <si>
    <t xml:space="preserve">07 0 </t>
  </si>
  <si>
    <t>07 1</t>
  </si>
  <si>
    <t>1433</t>
  </si>
  <si>
    <t>Мероприятия по благоустройству</t>
  </si>
  <si>
    <t xml:space="preserve">08 0 </t>
  </si>
  <si>
    <t>Реализация мероприятий в сфере молодежной политики</t>
  </si>
  <si>
    <t>09 1</t>
  </si>
  <si>
    <t>Мероприятия, направленные на развитие муниципальной службы</t>
  </si>
  <si>
    <t>12 1</t>
  </si>
  <si>
    <t>Реализация мероприятий направленных на обеспечение правопорядка на территории муниципального образования</t>
  </si>
  <si>
    <t>13 0</t>
  </si>
  <si>
    <t>13 1</t>
  </si>
  <si>
    <t>16 0</t>
  </si>
  <si>
    <t>16 1</t>
  </si>
  <si>
    <t>71 0</t>
  </si>
  <si>
    <t>Обеспечение функционирования главы муниципального образования</t>
  </si>
  <si>
    <t>71 1</t>
  </si>
  <si>
    <t>Глава муниципального образования</t>
  </si>
  <si>
    <t>73 0</t>
  </si>
  <si>
    <t>Обеспечение функционирования местных администраций</t>
  </si>
  <si>
    <t>73 1</t>
  </si>
  <si>
    <t>Обеспечение деятельности администрации муниципального образования</t>
  </si>
  <si>
    <t>74 0</t>
  </si>
  <si>
    <t>Обеспечение деятельности контрольно-счетных органов муниципального образования</t>
  </si>
  <si>
    <t>74 1</t>
  </si>
  <si>
    <t>Руководитель контрольно-счетного органа муниципального образования</t>
  </si>
  <si>
    <t>74 2</t>
  </si>
  <si>
    <t>Аудиторы контрольно-счетного органа муниципального образования</t>
  </si>
  <si>
    <t>74 3</t>
  </si>
  <si>
    <t>Аппарат контрольно-счетного органа муниципального образования</t>
  </si>
  <si>
    <t>1467</t>
  </si>
  <si>
    <t>Осуществление переданных полномочий от поселений муниципальному району в сфере внешнего муниципального финансового контроля</t>
  </si>
  <si>
    <t>77 0</t>
  </si>
  <si>
    <t>Непрограммная деятельность органов местного самоуправления</t>
  </si>
  <si>
    <t>77 2</t>
  </si>
  <si>
    <t>Непрограммные расходы органов местного самоуправления</t>
  </si>
  <si>
    <t>Осуществление первичного воинского учета на территориях, где отсутствуют военные комиссариаты</t>
  </si>
  <si>
    <t>77 3</t>
  </si>
  <si>
    <t>Организация и проведение выборов и референдумов</t>
  </si>
  <si>
    <t>1441</t>
  </si>
  <si>
    <t>Подготовка и проведение выборов</t>
  </si>
  <si>
    <t>78 0</t>
  </si>
  <si>
    <t>78 1</t>
  </si>
  <si>
    <t>Резервные фонды</t>
  </si>
  <si>
    <t>Резервный фонд местной администрации</t>
  </si>
  <si>
    <t>Приложение №7</t>
  </si>
  <si>
    <t>Код бюджетной классификации Российской    Федерации</t>
  </si>
  <si>
    <t>Наименование доходов</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</si>
  <si>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</si>
  <si>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</si>
  <si>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</si>
  <si>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</si>
  <si>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</si>
  <si>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</si>
  <si>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1 08 00000 00 0000 000</t>
  </si>
  <si>
    <t>ГОСУДАРСТВЕННАЯ ПОШЛИНА</t>
  </si>
  <si>
    <t>1 11 00000 00 0000 000</t>
  </si>
  <si>
    <t>1 11 05000 00 0000 120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</si>
  <si>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</si>
  <si>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</si>
  <si>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1 11 05013 10 0000 120</t>
  </si>
  <si>
    <t>1 14 00000 00 0000 000</t>
  </si>
  <si>
    <t>ДОХОДЫ ОТ ПРОДАЖИ МАТЕРИАЛЬНЫХ И НЕМАТЕРИАЛЬНЫХ АКТИВОВ</t>
  </si>
  <si>
    <t>2 07 05030 10 0000 180</t>
  </si>
  <si>
    <t xml:space="preserve">Прочие безвозмездные поступления в бюджеты поселений </t>
  </si>
  <si>
    <t>к решению Собрания Депутатов Ивановского сельсовета</t>
  </si>
  <si>
    <t>Источники внутреннего финансирования дефицита бюджета  муниципального</t>
  </si>
  <si>
    <t>1 03  00000  00  0000  000</t>
  </si>
  <si>
    <t>НАЛОГИ НА ТОВАРЫ (РАБОТЫ, УСЛУГИ)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</si>
  <si>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</si>
  <si>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</si>
  <si>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</si>
  <si>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</si>
  <si>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</si>
  <si>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</si>
  <si>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</si>
  <si>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</si>
  <si>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</si>
  <si>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</si>
  <si>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Муниципальная программа Ивановского сельсовета Рыльского района Курской области  «Энергосбережение и повышение энергетической эффективности в Ивановском сельсовете Рыльского района Курской области на  2014– 2016 годы»</t>
  </si>
  <si>
    <t>Подпрограмма "Энергосбережение"  муниципальной программы "Энергосбережение и повышение энергетической эффективности в  Ивановском сельсовете Рыльского района Курской области на  2014– 2016 годы»</t>
  </si>
  <si>
    <t>Муниципальная программа Ивановского сельсовета Рыльского района Курской области «Развитие муниципальной службы в Ивановском сельсовете Рыльского района  Курской области на 2014-2016 годы»</t>
  </si>
  <si>
    <t>79 0</t>
  </si>
  <si>
    <t xml:space="preserve">Непрограммные расходы на обеспечение деятельности муниципальных казенных  учреждений </t>
  </si>
  <si>
    <t>Расходы на обеспечение деятельности и выполнение функций муниципального казенного учреждения «Управление хозяйственного и транспортного обеспечения Администрации Ивановского сельсовета Рыльского района»</t>
  </si>
  <si>
    <t>79 1</t>
  </si>
  <si>
    <t>Муниципальная программа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2015-2019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</si>
  <si>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2015-2019 годы"</t>
  </si>
  <si>
    <t>Муниципальная программа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2014-2016 годы"</t>
  </si>
  <si>
    <t>Подпрограмма «Обеспечение  правопорядка  на  территории  муниципального образования» муниципальной программы Ивановского сельсовета Рыльского района Курской области"Профилактика преступлений и иных правонарушений в Ивановскомком сельсовете Рыльского района Курской области  на 2014-2016 годы"</t>
  </si>
  <si>
    <t>04 0</t>
  </si>
  <si>
    <t>Муниципальная программа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2015 – 2019  годы»</t>
  </si>
  <si>
    <t>04 1</t>
  </si>
  <si>
    <t xml:space="preserve">Муниципальная программа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</si>
  <si>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Муниципальная программа Ивановского сельсовета Рыльского района Курской области   «Социальная поддержка граждан в муниципальном образовании «Ивановский сельсовет» Рыльского района Курской области на 2014 – 2016 годы</t>
  </si>
  <si>
    <t>Подпрограмма «Социальная поддержка семьи и детей» муниципальной программы «Социальная поддержка граждан в  муниципальном образовании «Ивановский сельсовет» Рыльского района Курской облас-ти на 2014-2016 годы</t>
  </si>
  <si>
    <t>02 2</t>
  </si>
  <si>
    <t>1474</t>
  </si>
  <si>
    <t>Мероприятия в области улучшения демографической ситуации, совершенствования социальной поддержки семьи и детей.</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</si>
  <si>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</si>
  <si>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Создание условий для успешного выступления спортсменов муниципального образования на спортивных соревнованиях и развития спортивного резерва</t>
  </si>
  <si>
    <t>Администрация Ивановского сельсовета Рыльского района Курской области</t>
  </si>
  <si>
    <t>Реализация мероприятий по распространению официальной информации</t>
  </si>
  <si>
    <t>5118</t>
  </si>
  <si>
    <t>09</t>
  </si>
  <si>
    <t>Защита населения и территории от чрезвычайных ситуаций природного и техногенного характера, гражданская оборона</t>
  </si>
  <si>
    <t>Осуществление переданных полномочий от муниципального района сельским поселениям в сфере участия в предупреждении и ликвидации последствий чрезвычайных ситуаций в границах поселения</t>
  </si>
  <si>
    <t>1487</t>
  </si>
  <si>
    <t>Осуществление переданных полномочий от муниципального района сельским поселениям в сфере организации и осуществления мероприятий по территориальной обороне и гражданской обороне, защита населения и территории поселения  от чрезвычайных ситуаций  природного и техногенного характера</t>
  </si>
  <si>
    <t>1494</t>
  </si>
  <si>
    <t>1495</t>
  </si>
  <si>
    <t>1496</t>
  </si>
  <si>
    <t>Осуществление переданных полномочий от муниципального района сельским поселениям в сфере  создания, содержания и организации деятельности аварийно-спасательных служб и (или) аварийно-спасательных формирований на территории поселения</t>
  </si>
  <si>
    <t>Осуществление переданных полномочий от муниципального района сельским поселениям в сфере  осуществления мероприятий по обеспечению безопасности людей на водных объектах, охране их жизни и здоровья</t>
  </si>
  <si>
    <t>Осуществление переданных полномочий от муниципального района сельским поселениям в сфере участия в профилактике терриризма и экстремизма, а также в миминизации и (или) ликвидации последствий проявлений терроризма и экстремизма в границах поселения</t>
  </si>
  <si>
    <t>1486</t>
  </si>
  <si>
    <t>1498</t>
  </si>
  <si>
    <t>1499</t>
  </si>
  <si>
    <t>Осуществление переданных полномочий от муниципального района сельским поселениям в сфере предоставления помещениядля работы на обслуживаемом административном участке поселения сотруднику, замещающему должность участкового уполномоченного полиции</t>
  </si>
  <si>
    <t>Транспорт</t>
  </si>
  <si>
    <t xml:space="preserve">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
</t>
  </si>
  <si>
    <t>11 0</t>
  </si>
  <si>
    <t>11 2</t>
  </si>
  <si>
    <t xml:space="preserve">Подпрограмма ""Развитие пассажирских перевозок в Ивановском сельсовете Рыльского района Курской области "  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
</t>
  </si>
  <si>
    <t>Осуществление переданных полномочий от муниципального района сельским поселениям в сфере предоставления до 1 января 2017 года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</si>
  <si>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переданных полномочий от муниципального района сельским поселениям в сфере создания условий для предоставления транспортных услуг населению и организации транспортного обслуживания населения в границах поселения</t>
  </si>
  <si>
    <t>Дорожное хозяйство (дорожные фонды)</t>
  </si>
  <si>
    <t>11 1</t>
  </si>
  <si>
    <t>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t>
  </si>
  <si>
    <t>Подпрограмма "Развитие сети  автомобильных дорог  Ивановского сельсовета Рыльского района Курской области " 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t>
  </si>
  <si>
    <t xml:space="preserve"> Осуществление переданных полномочий от муниципального района сельским поселениям в сфере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осуществления муниципального контроля за сохранностью автомобильных дорог местного значенияв грраницах населенных пунктов поселения,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</si>
  <si>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Отдельные мероприятия  по другим видам транспорта</t>
  </si>
  <si>
    <t xml:space="preserve"> Осуществление переданных полномочий от муниципального района сельским поселениям в сфере утверждения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муниципального земельного контроля в границах поселения, осуществления в случаях, предусмотренных Градостроительным кодексом Российской Федерации, осмотров зданий, сооружений и выдачи рекомендаций об устранении выявленных в ходе таких осмотров нарушений
</t>
  </si>
  <si>
    <t>07 2</t>
  </si>
  <si>
    <t>1492</t>
  </si>
  <si>
    <t>Жилищное хозяйство</t>
  </si>
  <si>
    <t>07 0</t>
  </si>
  <si>
    <t>1484</t>
  </si>
  <si>
    <t xml:space="preserve"> Осуществление переданных полномочий от муниципального района сельским поселениям в сфере  обеспечения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</si>
  <si>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9601</t>
  </si>
  <si>
    <t>Обеспечение мероприятий по капитальному ремонту многоквартирных домов</t>
  </si>
  <si>
    <t xml:space="preserve"> Осуществление переданных полномочий от муниципального района сельским поселениям в сфере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t>
  </si>
  <si>
    <t>1497</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</si>
  <si>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</si>
  <si>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доступным и конфортным жильем граждан поселения"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</si>
  <si>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доступным и конфортным жильем граждан поселения"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</si>
  <si>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</si>
  <si>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1483</t>
  </si>
  <si>
    <t xml:space="preserve">Осуществление переданных полномочий от муниципального района сельским поселениям в сфере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t>
  </si>
  <si>
    <t>400</t>
  </si>
  <si>
    <t>Капитальные вложения в объекты государственной (муниципальной) собственности</t>
  </si>
  <si>
    <t>Подпрограмма «Социальное развитие села Ивановского сельсовета Рыльского района Курской области на период 2014-2017 годы и на период до 2020 года" муниципальной  программы «Устойчивое развитие сельских территорий"</t>
  </si>
  <si>
    <t xml:space="preserve">Муниципальная программа «Устойчивое развитие сельских территорий" </t>
  </si>
  <si>
    <t>1490</t>
  </si>
  <si>
    <t xml:space="preserve">Осуществление переданных полномочий от муниципального района сельским поселениям в сфере создания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t>
  </si>
  <si>
    <t>1491</t>
  </si>
  <si>
    <t xml:space="preserve">Осуществление переданных полномочий от муниципального района сельским поселениям в сфере организации сбора и вывоза бытовых отходов и мусора
</t>
  </si>
  <si>
    <t>1493</t>
  </si>
  <si>
    <t>Осуществление переданных полномочий от муниципального района сельским поселениям в сфере организации   ритуальных услуг и содержания мест захоронения</t>
  </si>
  <si>
    <t>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</si>
  <si>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</si>
  <si>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Осуществление переданных полномочий от муниципального района сельским поселениям в сфере организации библиотечного обслуживания населения, комплектования и обеспечения сохранности библиотечных фондов библиотек поселения</t>
  </si>
  <si>
    <t>01 2</t>
  </si>
  <si>
    <t>Подпрограмма «Социальная поддержка отдельных категорий граждан» муниципальной программы «Социальная поддержка граждан в  муниципальном образовании «Ивановский сельсовет» Рыльского района Курской облас-ти на 2014-2016 годы</t>
  </si>
  <si>
    <t>Осуществление мер по улучшению положения и качества жизни пожилых людей</t>
  </si>
  <si>
    <t>1473</t>
  </si>
  <si>
    <t>Другие вопросы в области культуры, кинематографии</t>
  </si>
  <si>
    <t>01 4</t>
  </si>
  <si>
    <t xml:space="preserve">Подпрограмма «Обеспечение условий реализации муниципальной программы и прочие мероприятия в области культуры»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</si>
  <si>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1489</t>
  </si>
  <si>
    <t>Осуществление переданных полномочий от муниципального района сельским поселениям в сфере сохранения, использования и популяризации объектов культурного наследия (памятников истории и культуры), находящихся в собственности поселения, охраны объектов культурного наследия (памятников истории и культуры) местного (муниципального)значения, расположенных на территории поселения</t>
  </si>
  <si>
    <t>Мероприятия по капитальному ремонту муниципального жилищного фонда</t>
  </si>
  <si>
    <t>1 06 06030 00 0000 110</t>
  </si>
  <si>
    <t>Земельный налог с организаций</t>
  </si>
  <si>
    <t>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</si>
  <si>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</si>
  <si>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</si>
  <si>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</si>
  <si>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1 06 06043 10 0000 110</t>
  </si>
  <si>
    <t>Земельный налог с физических лиц, обладающих земельным участком, расположенным в границах сельских поселений</t>
  </si>
  <si>
    <t>Прочие доходы от компенсации затрат государства</t>
  </si>
  <si>
    <t>Прочие доходы от компенсации затрат бюджетов сельских поселений</t>
  </si>
  <si>
    <t>1  13  02990  00  0000  130</t>
  </si>
  <si>
    <t>1  13  02995  10  0000  130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</si>
  <si>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</si>
  <si>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</si>
  <si>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1 14 02052 10 0000 430</t>
  </si>
  <si>
    <t>1 14 02050 00 0000 430</t>
  </si>
  <si>
    <t>1 14 02000 00 0000 430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</si>
  <si>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</si>
  <si>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Выполнение других (прочих) обязательств органа местного самоуправления</t>
  </si>
  <si>
    <t>Подпрограмма «Совершенствование системы управления муниципальным имуществом на территории Ивановского сельсовета Рыльского района Курской области»  муниципальной программы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2015 – 2019  годы»</t>
  </si>
  <si>
    <t>Другие вопросы в области жилищно-коммунального хозяйства</t>
  </si>
  <si>
    <t>1431</t>
  </si>
  <si>
    <t xml:space="preserve">08 </t>
  </si>
  <si>
    <t xml:space="preserve">01 </t>
  </si>
  <si>
    <t xml:space="preserve"> </t>
  </si>
  <si>
    <t>1342</t>
  </si>
  <si>
    <t>1427</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</si>
  <si>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</si>
  <si>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</si>
  <si>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</si>
  <si>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</si>
  <si>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t>
  </si>
  <si>
    <t>С1402</t>
  </si>
  <si>
    <t>00000</t>
  </si>
  <si>
    <t>руб.</t>
  </si>
  <si>
    <t>Основное мероприятие "Создание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t>
  </si>
  <si>
    <t>С1437</t>
  </si>
  <si>
    <t>С1404</t>
  </si>
  <si>
    <t>С1439</t>
  </si>
  <si>
    <t>С1401</t>
  </si>
  <si>
    <t>51180</t>
  </si>
  <si>
    <t>Основное мероприятие "Обеспечение деятельности и организация мероприятий по предупреждению и ликвидации чрезвычайных ситуаций"</t>
  </si>
  <si>
    <t>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t>
  </si>
  <si>
    <t>С1413</t>
  </si>
  <si>
    <t>С1415</t>
  </si>
  <si>
    <t>Обеспечение первичных мер пожарной безопасности в границах населенных пунктов муниципальных образований</t>
  </si>
  <si>
    <t>С1435</t>
  </si>
  <si>
    <t>Основное мероприятие: усиление социальной профилактики правонарушений среди несовершеннолетних</t>
  </si>
  <si>
    <t>Основное мероприятие "Создание благоприятных условий для развития сети автомобильных дорог общего пользования местного значения "</t>
  </si>
  <si>
    <t>С1424</t>
  </si>
  <si>
    <t>Основное мероприятие "Проведение эффективной энергосберегающей политики"</t>
  </si>
  <si>
    <t>С1434</t>
  </si>
  <si>
    <t>Мероприятия в области имущественных отношений</t>
  </si>
  <si>
    <t>Мероприятия в области земельных отношений</t>
  </si>
  <si>
    <t>С1467</t>
  </si>
  <si>
    <t>С1468</t>
  </si>
  <si>
    <t>С1488</t>
  </si>
  <si>
    <t>Содержание муниципального имущества</t>
  </si>
  <si>
    <t>Основное мероприятие "Создание условий для повышения доступности жилья  для населения"</t>
  </si>
  <si>
    <t>С1417</t>
  </si>
  <si>
    <t xml:space="preserve">Создание условий для развития социальной и инженерной инфраструктуры муниципальных образований </t>
  </si>
  <si>
    <t>С1430</t>
  </si>
  <si>
    <t>С1433</t>
  </si>
  <si>
    <t>Основное мероприятие "Создание благоприятных условий для обеспечения надежной работы  жилищно-коммунальгого хозяйства"</t>
  </si>
  <si>
    <t>Основное мероприятие "Формирование условий для вовлечения молодежи в социальную практику"</t>
  </si>
  <si>
    <t>08 1</t>
  </si>
  <si>
    <t>С1414</t>
  </si>
  <si>
    <t>Основное мероприятие "Организация культурно-досуговой деятельности"</t>
  </si>
  <si>
    <t xml:space="preserve">   Оплата труда работников учреждений культуры муниципальных образований  сельских поселений</t>
  </si>
  <si>
    <t>Создание условий для организации досуга и обеспечения жителей  услугами организаций культуры</t>
  </si>
  <si>
    <t>С1444</t>
  </si>
  <si>
    <t>13330</t>
  </si>
  <si>
    <t>Проведение мероприятий в области культуры</t>
  </si>
  <si>
    <t>С1463</t>
  </si>
  <si>
    <t>Основное мероприятие "Развитие библиотечного дела"</t>
  </si>
  <si>
    <t>П1442</t>
  </si>
  <si>
    <t>Основное мероприятие "Совершенствование системы физического воспитания для различных групп и категорий населения"</t>
  </si>
  <si>
    <t>08 2</t>
  </si>
  <si>
    <t>С1406</t>
  </si>
  <si>
    <t>С1407</t>
  </si>
  <si>
    <t xml:space="preserve">05 </t>
  </si>
  <si>
    <t xml:space="preserve">Перечень   главных  администраторов доходов бюджета муниципального </t>
  </si>
  <si>
    <t xml:space="preserve"> образования "Ивановский сельсовет"  Рыльского района Курской области</t>
  </si>
  <si>
    <t xml:space="preserve">Код главного администратора доходов
</t>
  </si>
  <si>
    <t>Наименование главного администратора  доходов бюджета муниципального образования</t>
  </si>
  <si>
    <t>Администрация Ивановского сельсовета Рыльского  района Курской области</t>
  </si>
  <si>
    <t>Код бюджетной классификации Российской Федерации доходов бюджета  поселения</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</si>
  <si>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</si>
  <si>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Доходы от размещения временно свободных средств бюджетов сельских поселений</t>
  </si>
  <si>
    <t>Доходы от размещения сумм, аккумулируемых в ходе проведения аукционов по продаже акций, находящихся в собственности сельских поселений</t>
  </si>
  <si>
    <t>Проценты, полученные от предоставления бюджетных кредитов внутри страны за счет средств бюджетов сельских поселений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</si>
  <si>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</si>
  <si>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эксплуатации и использования имущества автомобильных дорог, находящихся в собственности сельских поселений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</si>
  <si>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</si>
  <si>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сельских поселений</t>
  </si>
  <si>
    <t>Доходы от продажи квартир, находящихся в собственности сельских поселений</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</si>
  <si>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</si>
  <si>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</si>
  <si>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Доходы от продажи нематериальных активов, находящихся в собственности сельских поселений</t>
  </si>
  <si>
    <t>Платежи, взимаемые организациями сельских поселений за выполнение определенных функций</t>
  </si>
  <si>
    <t>Денежные взыскания (штрафы) за нарушение бюджетного законодательства (в части бюджетов сельских поселений)</t>
  </si>
  <si>
    <t>Денежные взыскания (штрафы) за нарушение законодательства РФ о размещении заказов на поставки товаров, выполнение работ, оказание услуг для нужд сельских поселений</t>
  </si>
  <si>
    <t>Невыясненные поступления, зачисляемые в бюджеты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</si>
  <si>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</si>
  <si>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Прочие неналоговые доходы бюджетов сельских поселений</t>
  </si>
  <si>
    <t>Дотации бюджетам сельских поселений на выравнивания бюджетной обеспеченности</t>
  </si>
  <si>
    <t>Дотации бюджетам сельских поселений на поддержку мер по обеспечению сбалансированности бюджетов</t>
  </si>
  <si>
    <t>Субсидии бюджетам сельских поселений на реализацию федеральных целевых программ</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</si>
  <si>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</si>
  <si>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</si>
  <si>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субвенции бюджетам сельских поселений</t>
  </si>
  <si>
    <t>Межбюджетные трансферты, передаваемые бюджетам сельских поселений на государственную поддержку муниципальных учреждений культуры, находящихся на территориях сельских поселений.</t>
  </si>
  <si>
    <t>Прочие безвозмездные поступления в бюджеты сельских поселений</t>
  </si>
  <si>
    <t>Перечисления из бюджетов сельских поселений (в бюджеты сельских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</si>
  <si>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Возврат остатков субсидий, субвенций и иных межбюджетных трансфертов, имеющих целевое назначение, прошлых лет из бюджетов сельских поселений</t>
  </si>
  <si>
    <t>Поступления от денежных пожертвований, предоставляемых негосударственными организациями получателям средств бюджетов сельских поселений</t>
  </si>
  <si>
    <t>Прочие безвозмездные поступления от негосударственных организаций в бюджеты сельских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</si>
  <si>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</si>
  <si>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</si>
  <si>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</si>
  <si>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</si>
  <si>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сельских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</si>
  <si>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</si>
  <si>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</si>
  <si>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</si>
  <si>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Доходы бюджетов сельских поселений от возврата иными организациями остатков субсидий прошлых лет</t>
  </si>
  <si>
    <t>Доходы от сдачи в аренду имущества, составляющего казну сельских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</si>
  <si>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сельских поселений</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</si>
  <si>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</si>
  <si>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</si>
  <si>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Доходы от распоряжения правами на результаты научно-технической деятельности, находящимися в собственности сельских поселений</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</si>
  <si>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</si>
  <si>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Доходы, поступающие в порядке возмещения расходов, понесенных в связи с эксплуатацией имущества сельских поселений</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</si>
  <si>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</si>
  <si>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</si>
  <si>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</si>
  <si>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</si>
  <si>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</si>
  <si>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</si>
  <si>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</si>
  <si>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</si>
  <si>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</si>
  <si>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Денежные взыскания (штрафы) за нарушение условий договоров (соглашений) о предоставлении бюджетных кредитов за счет средств бюджетов сельских поселений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</si>
  <si>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</si>
  <si>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 зачисляемые в бюджеты сельских поселений</t>
  </si>
  <si>
    <t>Средства самообложения граждан, зачисляемые в бюджеты сельских поселений</t>
  </si>
  <si>
    <t>Поступления от денежных пожертвований, предоставляемых нерезидентами получателям средств бюджетов сельских поселений</t>
  </si>
  <si>
    <t>Прочие безвозмездные поступления от нерезидентов в бюджеты сельских поселений</t>
  </si>
  <si>
    <t>Прочие дотации бюджетам сельских поселений</t>
  </si>
  <si>
    <t>Субсидии бюджетам сельских поселений на закупку автотранспортных средств и коммунальной техники</t>
  </si>
  <si>
    <t>Предоставление государственными (муниципальными) организациями грантов для получателей средств бюджетов сельских поселений</t>
  </si>
  <si>
    <t>Поступления от денежных пожертвований, предоставляемых государственными (муниципальными) организациями получателям средств бюджетов сельских поселений</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</si>
  <si>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</si>
  <si>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</si>
  <si>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в сельских бюджеты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</si>
  <si>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</si>
  <si>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сельских поселений</t>
  </si>
  <si>
    <t>Предоставление негосударственными организациями грантов для получателей средств бюджетов сельских поселений</t>
  </si>
  <si>
    <t>10804020011000110</t>
  </si>
  <si>
    <t>11101050100000120</t>
  </si>
  <si>
    <t>11102033100000120</t>
  </si>
  <si>
    <t>11102085100000120</t>
  </si>
  <si>
    <t>11103050100000120</t>
  </si>
  <si>
    <t>11105035100000120</t>
  </si>
  <si>
    <t>11107015100000120</t>
  </si>
  <si>
    <t>11109035100000120</t>
  </si>
  <si>
    <t>11109045100000120</t>
  </si>
  <si>
    <t>11301995100000130</t>
  </si>
  <si>
    <t>11302995100000130</t>
  </si>
  <si>
    <t>11401050100000410</t>
  </si>
  <si>
    <t>11402052100000410</t>
  </si>
  <si>
    <t>11403050100000410</t>
  </si>
  <si>
    <t>11403050100000440</t>
  </si>
  <si>
    <t>11404050100000420</t>
  </si>
  <si>
    <t>11502050100000140</t>
  </si>
  <si>
    <t>11618050100000140</t>
  </si>
  <si>
    <t>11633050100000140</t>
  </si>
  <si>
    <t>11701050100000180</t>
  </si>
  <si>
    <t>11702020100000180</t>
  </si>
  <si>
    <t>11705050100000180</t>
  </si>
  <si>
    <t>20201001100000151</t>
  </si>
  <si>
    <t>20201003100000151</t>
  </si>
  <si>
    <t>20202051100000151</t>
  </si>
  <si>
    <t>20202999100000151</t>
  </si>
  <si>
    <t>20203015100000151</t>
  </si>
  <si>
    <t>20203999100000151</t>
  </si>
  <si>
    <t>20204014100000151</t>
  </si>
  <si>
    <t>20204052100000151</t>
  </si>
  <si>
    <t>20805000100000180</t>
  </si>
  <si>
    <t>20705030100000180</t>
  </si>
  <si>
    <t>20405020100000180</t>
  </si>
  <si>
    <t>21905000100000151</t>
  </si>
  <si>
    <t>20405099100000180</t>
  </si>
  <si>
    <t>20705010100000180</t>
  </si>
  <si>
    <t>20705020100000180</t>
  </si>
  <si>
    <t>21805010100000151</t>
  </si>
  <si>
    <t>21805020100000180</t>
  </si>
  <si>
    <t>21805020100000151</t>
  </si>
  <si>
    <t>21805010100000180</t>
  </si>
  <si>
    <t>11105025100000120</t>
  </si>
  <si>
    <t>10804020014000110</t>
  </si>
  <si>
    <t>21805030100000180</t>
  </si>
  <si>
    <t>11105075100000120</t>
  </si>
  <si>
    <t>11105093100000120</t>
  </si>
  <si>
    <t>11108050100000120</t>
  </si>
  <si>
    <t>11109015100000120</t>
  </si>
  <si>
    <t>11109025100000120</t>
  </si>
  <si>
    <t>11301540100000130</t>
  </si>
  <si>
    <t>11302065100000130</t>
  </si>
  <si>
    <t>11402052100000440</t>
  </si>
  <si>
    <t>11402053100000410</t>
  </si>
  <si>
    <t>11402053100000440</t>
  </si>
  <si>
    <t>11406025100000430</t>
  </si>
  <si>
    <t>11621050100000140</t>
  </si>
  <si>
    <t>11632000100000140</t>
  </si>
  <si>
    <t xml:space="preserve"> 11623051100000140</t>
  </si>
  <si>
    <t>11623052100000140</t>
  </si>
  <si>
    <t>11637040100000140</t>
  </si>
  <si>
    <t>11642050100000140</t>
  </si>
  <si>
    <t>11646000100000140</t>
  </si>
  <si>
    <t>11690050100000140</t>
  </si>
  <si>
    <t>11714030100000180</t>
  </si>
  <si>
    <t>20105020100000180</t>
  </si>
  <si>
    <t>20105099100000180</t>
  </si>
  <si>
    <t>20201999100000151</t>
  </si>
  <si>
    <t>20202102100000151</t>
  </si>
  <si>
    <t>20305010100000180</t>
  </si>
  <si>
    <t>20305020100000180</t>
  </si>
  <si>
    <t>20305030100000180</t>
  </si>
  <si>
    <t>20305040100000180</t>
  </si>
  <si>
    <t>20305050100000180</t>
  </si>
  <si>
    <t>20305060100000180</t>
  </si>
  <si>
    <t>20305099100000180</t>
  </si>
  <si>
    <t>20405010100000180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</si>
  <si>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</si>
  <si>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11105013100000120</t>
  </si>
  <si>
    <t xml:space="preserve">Доходы от продажи земельных участков , государственная собственность на которые не разграничена и которые расположены в границах сельских поселений </t>
  </si>
  <si>
    <t>11406013100000430</t>
  </si>
  <si>
    <t>Приложение №2</t>
  </si>
  <si>
    <t xml:space="preserve">"О бюджете муниципального образования "Ивановский сельсовет" </t>
  </si>
  <si>
    <t>Рыльского района Курской области на 2016 год"</t>
  </si>
  <si>
    <t xml:space="preserve">Перечень главных администраторов источников финансирования дефицита бюджета
</t>
  </si>
  <si>
    <t>муниципального образования "Ивановский сельсовет" Рыльского района Курской области</t>
  </si>
  <si>
    <t>Код главы</t>
  </si>
  <si>
    <t>Администрация Ивановского  сельсовета Рыльского района Курской области</t>
  </si>
  <si>
    <t>01 02 00 00 10 0000 710</t>
  </si>
  <si>
    <t>Получение кредитов от кредитных организаций бюджетами  поселений в валюте Российской Федерации</t>
  </si>
  <si>
    <t>01 02 00 00 10 0000 810</t>
  </si>
  <si>
    <t>Погашение бюджетами поселений кредитов от кредитных организаций в валюте Российской Федерации</t>
  </si>
  <si>
    <t>01 03 0100 10 0000 810</t>
  </si>
  <si>
    <t>Погашение кредитов от других бюджетов бюджетной системы Российской Федерации бюджетами поселений в валюте Российской Федерации</t>
  </si>
  <si>
    <t>01 06 0502 10 0000 640</t>
  </si>
  <si>
    <t>Возврат бюджетных кредитов, предоставленных  другим бюджетам бюджетной системы Российской  Федерации из бюджетов  поселений  в валюте Российской Федерации</t>
  </si>
  <si>
    <t>01 06 0502 10 0000 540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</si>
  <si>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</si>
  <si>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</si>
  <si>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</si>
  <si>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</si>
  <si>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</si>
  <si>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 xml:space="preserve">                                                                                                                                          Приложение №3</t>
  </si>
  <si>
    <t xml:space="preserve">Муниципальная программа Ивановского сельсовета Рыльского района Курской области  «Развитие культуры в Ивановском сельсовете Рыльского района Курской области» на 2014-2018 годы </t>
  </si>
  <si>
    <t xml:space="preserve">Подпрограмма «Искусство»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2014-2018 годы» </t>
  </si>
  <si>
    <t xml:space="preserve">Подпрограмма «Наследие»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2014-2018 годы» </t>
  </si>
  <si>
    <t>Подпрограмма "2. Энергосбережение и повышение энергетической эффективности в жилищной сфере"  муниципальной программы "Энергосбережение и повышение энергетической эффективности в  Ивановском сельсовете Рыльского района Курской области на  2014– 2016 годы»</t>
  </si>
  <si>
    <t>Подпрограмма "Реализация мероприятий, направленных на развитие муниципальной службы в Ивановском сельсовете Рыльского района  Курской области на 2014-2016 годы"</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</si>
  <si>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сельсовета Рыльского района на 2015-2018годы»</t>
  </si>
  <si>
    <t>Подпрограмма «Развитие физической культуры и массового спорта в Ивановском сельсовете  Рыльского района» муниципальной программы   «Повышение эффективности работы с молодежью, развитие физической культуры и спорта в Ивановском сельсовета Рыльского района на 2015-2018 годы»</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</si>
  <si>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2015-2018 годы""</t>
  </si>
  <si>
    <t>Подпрограмма «Повышение эффективности реализации молодежной политики» муниципальной программы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2015-2018 годы"»</t>
  </si>
  <si>
    <t>Основное мероприятие "Проведение муниципальной политики в области имущественных и земельных отношений"</t>
  </si>
  <si>
    <t>"О бюджете муниципального образования "Ивановский сельсовет"</t>
  </si>
  <si>
    <t xml:space="preserve"> Рыльского района Курской области на 2016 год"</t>
  </si>
  <si>
    <t>образования "Ивановский сельсовет" Рыльского района Курской области на 2016 год</t>
  </si>
  <si>
    <t xml:space="preserve"> руб.</t>
  </si>
  <si>
    <t>Приложение №4</t>
  </si>
  <si>
    <t>Поступления доходов в бюджет муниципального образования "Ивановский сельсовет" Рыльского района Курской области и межбюджетных трансфертов, получаемых из других бюджетов бюджетной системы Российской Федерации в 2016 году</t>
  </si>
  <si>
    <t>Распределение бюджетных ассигнований по разделам, подразделам,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2016 год</t>
  </si>
  <si>
    <t>Ведомственная структура расходов бюджета  муниципального образования "Ивановский сельсовет"  Рыльского района Курской области на 2016 год</t>
  </si>
  <si>
    <t>Приложение №6</t>
  </si>
  <si>
    <t>Распределение бюджетных ассигнований по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2016 год</t>
  </si>
  <si>
    <t xml:space="preserve">Программа муниципальных внутренних заимствований </t>
  </si>
  <si>
    <t>1. Привлечение внутренних заимствований</t>
  </si>
  <si>
    <t>тыс.рублей</t>
  </si>
  <si>
    <t>№ п/п</t>
  </si>
  <si>
    <t>Виды заимствований</t>
  </si>
  <si>
    <t>Муниципальные ценные бумаги</t>
  </si>
  <si>
    <t>-</t>
  </si>
  <si>
    <t>Бюджетные кредиты от других бюджетов бюджетной системы Российской Федерации</t>
  </si>
  <si>
    <t>Кредиты кредитных организаций</t>
  </si>
  <si>
    <t>Итого</t>
  </si>
  <si>
    <t>2. Погашение внутренних заимствований</t>
  </si>
  <si>
    <t>Объем привлечения средств в 2016г.</t>
  </si>
  <si>
    <t>Ивановского  сельсовета Рыльского района Курской области на 2016 год</t>
  </si>
  <si>
    <t>Объем погашения средств в 2016 г.</t>
  </si>
  <si>
    <t>Приложение №8</t>
  </si>
  <si>
    <t xml:space="preserve">Программа муниципальных гарантий </t>
  </si>
  <si>
    <t>Цель гарантирования</t>
  </si>
  <si>
    <t>Наименование принципала</t>
  </si>
  <si>
    <t>Сумма гарантирования , тыс.рублей</t>
  </si>
  <si>
    <t>Наличие права регрессного требования</t>
  </si>
  <si>
    <t>Наименование кредитора</t>
  </si>
  <si>
    <t>Срок гарантии</t>
  </si>
  <si>
    <t>Исполнение муниципальных гарантий Ивановского сельсовета Рыльского района</t>
  </si>
  <si>
    <t>За счет источников финансирования дефицита бюджета</t>
  </si>
  <si>
    <t>Объем бюджетных ассигнований на исполнение гарантий по возможным гарантийным случаям в 2016 году, тыс.рублей</t>
  </si>
  <si>
    <t>1.2. Общий объем бюджетных ассигнований, предусмотренных на исполнение муниципальных гарантий Ивановского  сельсовета Рыльского района по возможным гарантийным случаям, в 2016 году</t>
  </si>
  <si>
    <t>1.1. Перечень подлежащих предоставлению муниципальных гарантий Ивановского сельсовета Рыльского района в 2016 году</t>
  </si>
  <si>
    <t>Приложение №9</t>
  </si>
  <si>
    <t>Рыльского района  от 24.12.2015г. № 214</t>
  </si>
  <si>
    <t>Сумма на 2016 год</t>
  </si>
  <si>
    <t>к решению Собрания депутатов Ивановского сельсовета</t>
  </si>
  <si>
    <t>Рыльского района  от 24.12.2015 № 214</t>
  </si>
  <si>
    <t>Сумма  на 2016 год</t>
  </si>
  <si>
    <t>Рыльского района  от 24.12.2015г. №214</t>
  </si>
  <si>
    <t>Рыльского района  от 24.12.2015г. №  214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</si>
</sst>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9">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8"/>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4"/>
      <name val="Helv"/>
      <family val="0"/>
    </font>
    <font>
      <b/>
      <sz val="14"/>
      <color indexed="8"/>
      <name val="Calibri"/>
      <family val="2"/>
    </font>
    <font>
      <sz val="14"/>
      <color indexed="8"/>
      <name val="Calibri"/>
      <family val="2"/>
    </font>
    <font>
      <sz val="12"/>
      <name val="Times New Roman"/>
      <family val="1"/>
    </font>
    <font>
      <sz val="10"/>
      <name val="Arial"/>
      <family val="2"/>
    </font>
    <font>
      <sz val="13"/>
      <name val="Times New Roman"/>
      <family val="1"/>
    </font>
    <font>
      <sz val="14"/>
      <name val="Arial Cyr"/>
      <family val="2"/>
    </font>
    <font>
      <sz val="10"/>
      <name val="Arial Cyr"/>
      <family val="0"/>
    </font>
    <font>
      <sz val="8"/>
      <name val="Arial Cyr"/>
      <family val="0"/>
    </font>
    <font>
      <sz val="12"/>
      <color indexed="8"/>
      <name val="Times New Roman"/>
      <family val="1"/>
    </font>
    <font>
      <sz val="11"/>
      <color indexed="8"/>
      <name val="Times New Roman"/>
      <family val="1"/>
    </font>
    <font>
      <sz val="13"/>
      <color indexed="8"/>
      <name val="Calibri"/>
      <family val="2"/>
    </font>
    <font>
      <sz val="13"/>
      <color indexed="8"/>
      <name val="Times New Roman"/>
      <family val="1"/>
    </font>
    <font>
      <sz val="10"/>
      <color indexed="8"/>
      <name val="Calibri"/>
      <family val="2"/>
    </font>
    <font>
      <sz val="10"/>
      <name val="Times New Roman"/>
      <family val="1"/>
    </font>
    <font>
      <sz val="11"/>
      <name val="Calibri"/>
      <family val="2"/>
    </font>
    <font>
      <sz val="14"/>
      <name val="Palatino Linotype"/>
      <family val="1"/>
    </font>
    <font>
      <b/>
      <sz val="14"/>
      <name val="Palatino Linotype"/>
      <family val="1"/>
    </font>
    <font>
      <i/>
      <sz val="12"/>
      <color indexed="8"/>
      <name val="Times New Roman"/>
      <family val="1"/>
    </font>
    <font>
      <i/>
      <sz val="9"/>
      <color indexed="8"/>
      <name val="Times New Roman"/>
      <family val="1"/>
    </font>
    <font>
      <i/>
      <sz val="9"/>
      <name val="Arial Cyr"/>
      <family val="0"/>
    </font>
    <font>
      <sz val="12"/>
      <name val="Palatino Linotype"/>
      <family val="1"/>
    </font>
    <font>
      <sz val="11"/>
      <color rgb="FF000000"/>
      <name val="Times New Roman"/>
      <family val="1"/>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14"/>
        <bgColor indexed="64"/>
      </patternFill>
    </fill>
    <fill>
      <patternFill patternType="solid">
        <fgColor indexed="45"/>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solid">
        <fgColor indexed="1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FF"/>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style="thin"/>
      <top/>
      <bottom style="thin"/>
    </border>
    <border>
      <left style="thin"/>
      <right/>
      <top style="thin"/>
      <bottom style="thin"/>
    </border>
    <border>
      <left style="thin"/>
      <right style="thin"/>
      <top style="thin"/>
      <bottom style="thin"/>
    </border>
    <border>
      <left style="thin">
        <color indexed="8"/>
      </left>
      <right/>
      <top style="thin">
        <color indexed="8"/>
      </top>
      <bottom/>
    </border>
    <border>
      <left style="thin"/>
      <right style="thin"/>
      <top style="thin"/>
      <bottom/>
    </border>
    <border>
      <left/>
      <right style="thin"/>
      <top style="thin"/>
      <bottom/>
    </border>
    <border>
      <left/>
      <right style="thin"/>
      <top style="thin"/>
      <bottom style="thin"/>
    </border>
    <border>
      <left style="thin"/>
      <right/>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top/>
      <bottom style="thin">
        <color indexed="8"/>
      </bottom>
    </border>
    <border>
      <left style="thin"/>
      <right/>
      <top/>
      <bottom/>
    </border>
    <border>
      <left/>
      <right style="thin"/>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bottom/>
    </border>
    <border>
      <left style="thin"/>
      <right/>
      <top/>
      <bottom style="thin"/>
    </border>
    <border>
      <left style="thin"/>
      <right style="thin">
        <color indexed="8"/>
      </right>
      <top style="thin"/>
      <bottom style="thin"/>
    </border>
    <border>
      <left style="thin">
        <color indexed="8"/>
      </left>
      <right style="thin">
        <color indexed="8"/>
      </right>
      <top style="thin"/>
      <bottom style="thin"/>
    </border>
    <border>
      <left/>
      <right style="thin">
        <color indexed="8"/>
      </right>
      <top style="thin"/>
      <bottom style="thin"/>
    </border>
    <border>
      <left/>
      <right/>
      <top style="thin"/>
      <bottom style="thin"/>
    </border>
    <border>
      <left/>
      <right/>
      <top/>
      <bottom style="thin"/>
    </border>
    <border>
      <left style="thin"/>
      <right style="thin"/>
      <top/>
      <bottom/>
    </border>
    <border>
      <left style="thin">
        <color indexed="8"/>
      </left>
      <right style="thin"/>
      <top style="thin">
        <color indexed="8"/>
      </top>
      <bottom style="thin"/>
    </border>
    <border>
      <left style="thin">
        <color indexed="8"/>
      </left>
      <right style="thin"/>
      <top style="thin"/>
      <bottom style="thin"/>
    </border>
    <border>
      <left>
        <color indexed="63"/>
      </left>
      <right>
        <color indexed="63"/>
      </right>
      <top style="thin"/>
      <bottom/>
    </border>
    <border>
      <left>
        <color indexed="63"/>
      </left>
      <right style="thin">
        <color indexed="8"/>
      </right>
      <top style="thin">
        <color indexed="8"/>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34" fillId="0" borderId="0">
      <alignment/>
      <protection/>
    </xf>
    <xf numFmtId="0" fontId="34" fillId="0" borderId="0">
      <alignment/>
      <protection/>
    </xf>
    <xf numFmtId="0" fontId="30" fillId="0" borderId="0">
      <alignment/>
      <protection/>
    </xf>
    <xf numFmtId="0" fontId="30" fillId="0" borderId="0">
      <alignment/>
      <protection/>
    </xf>
    <xf numFmtId="0" fontId="12" fillId="0" borderId="0">
      <alignment/>
      <protection/>
    </xf>
    <xf numFmtId="0" fontId="34"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lignment/>
      <protection/>
    </xf>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806">
    <xf numFmtId="0" fontId="0" fillId="0" borderId="0" xfId="0" applyAlignment="1">
      <alignment/>
    </xf>
    <xf numFmtId="0" fontId="0" fillId="0" borderId="0" xfId="0" applyFill="1" applyAlignment="1">
      <alignment/>
    </xf>
    <xf numFmtId="49" fontId="21" fillId="8" borderId="10" xfId="0" applyNumberFormat="1" applyFont="1" applyFill="1" applyBorder="1" applyAlignment="1">
      <alignment vertical="center" wrapText="1"/>
    </xf>
    <xf numFmtId="49" fontId="20" fillId="24" borderId="10" xfId="0" applyNumberFormat="1" applyFont="1" applyFill="1" applyBorder="1" applyAlignment="1">
      <alignment vertical="center" wrapText="1"/>
    </xf>
    <xf numFmtId="49" fontId="20" fillId="25" borderId="10" xfId="0" applyNumberFormat="1" applyFont="1" applyFill="1" applyBorder="1" applyAlignment="1">
      <alignment vertical="center" wrapText="1"/>
    </xf>
    <xf numFmtId="0" fontId="23" fillId="0" borderId="0" xfId="59" applyFont="1" applyFill="1">
      <alignment/>
      <protection/>
    </xf>
    <xf numFmtId="0" fontId="24" fillId="0" borderId="0" xfId="59" applyFont="1" applyFill="1" applyAlignment="1">
      <alignment vertical="center"/>
      <protection/>
    </xf>
    <xf numFmtId="49" fontId="20" fillId="0" borderId="0" xfId="0" applyNumberFormat="1" applyFont="1" applyAlignment="1">
      <alignment horizontal="right" vertical="center"/>
    </xf>
    <xf numFmtId="49" fontId="20" fillId="0" borderId="0" xfId="0" applyNumberFormat="1" applyFont="1" applyAlignment="1">
      <alignment vertical="center"/>
    </xf>
    <xf numFmtId="2" fontId="20" fillId="0" borderId="0" xfId="0" applyNumberFormat="1" applyFont="1" applyAlignment="1">
      <alignment vertical="center" wrapText="1"/>
    </xf>
    <xf numFmtId="2" fontId="20" fillId="24" borderId="11" xfId="66" applyNumberFormat="1" applyFont="1" applyFill="1" applyBorder="1" applyAlignment="1">
      <alignment horizontal="left" vertical="center" wrapText="1"/>
      <protection/>
    </xf>
    <xf numFmtId="2" fontId="21" fillId="8" borderId="11" xfId="66" applyNumberFormat="1" applyFont="1" applyFill="1" applyBorder="1" applyAlignment="1">
      <alignment horizontal="left" vertical="center" wrapText="1"/>
      <protection/>
    </xf>
    <xf numFmtId="49" fontId="20" fillId="0" borderId="12"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21" fillId="26" borderId="13" xfId="0"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0" borderId="0" xfId="0" applyNumberFormat="1" applyFont="1" applyFill="1" applyAlignment="1">
      <alignment horizontal="center"/>
    </xf>
    <xf numFmtId="49" fontId="20" fillId="0" borderId="0" xfId="0" applyNumberFormat="1" applyFont="1" applyAlignment="1">
      <alignment horizontal="center"/>
    </xf>
    <xf numFmtId="49" fontId="21" fillId="10" borderId="12"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1" fillId="27" borderId="12"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6" fillId="0" borderId="0" xfId="66" applyFont="1" applyFill="1" applyAlignment="1">
      <alignment vertical="center"/>
      <protection/>
    </xf>
    <xf numFmtId="0" fontId="20" fillId="0" borderId="12" xfId="0" applyFont="1" applyFill="1" applyBorder="1" applyAlignment="1">
      <alignment horizontal="left" vertical="center" wrapText="1"/>
    </xf>
    <xf numFmtId="49" fontId="21" fillId="8" borderId="15" xfId="0" applyNumberFormat="1" applyFont="1" applyFill="1" applyBorder="1" applyAlignment="1">
      <alignment vertical="center" wrapText="1"/>
    </xf>
    <xf numFmtId="49" fontId="20" fillId="0" borderId="10" xfId="0" applyNumberFormat="1" applyFont="1" applyFill="1" applyBorder="1" applyAlignment="1">
      <alignment vertical="center" wrapText="1"/>
    </xf>
    <xf numFmtId="49" fontId="21" fillId="8" borderId="16" xfId="0" applyNumberFormat="1" applyFont="1" applyFill="1" applyBorder="1" applyAlignment="1">
      <alignment vertical="center" wrapText="1"/>
    </xf>
    <xf numFmtId="49" fontId="22" fillId="25" borderId="10" xfId="0" applyNumberFormat="1" applyFont="1" applyFill="1" applyBorder="1" applyAlignment="1">
      <alignment vertical="center" wrapText="1"/>
    </xf>
    <xf numFmtId="2" fontId="20" fillId="4" borderId="11" xfId="66" applyNumberFormat="1" applyFont="1" applyFill="1" applyBorder="1" applyAlignment="1">
      <alignment horizontal="left" vertical="center" wrapText="1"/>
      <protection/>
    </xf>
    <xf numFmtId="49" fontId="20" fillId="4" borderId="10" xfId="0" applyNumberFormat="1" applyFont="1" applyFill="1" applyBorder="1" applyAlignment="1">
      <alignment vertical="center" wrapText="1"/>
    </xf>
    <xf numFmtId="49" fontId="20" fillId="4" borderId="12" xfId="0" applyNumberFormat="1" applyFont="1" applyFill="1" applyBorder="1" applyAlignment="1">
      <alignment horizontal="center" vertical="center" wrapText="1"/>
    </xf>
    <xf numFmtId="49" fontId="22" fillId="4" borderId="10" xfId="0" applyNumberFormat="1" applyFont="1" applyFill="1" applyBorder="1" applyAlignment="1">
      <alignment vertical="center" wrapText="1"/>
    </xf>
    <xf numFmtId="49" fontId="21" fillId="26" borderId="17" xfId="0" applyNumberFormat="1" applyFont="1" applyFill="1" applyBorder="1" applyAlignment="1">
      <alignment horizontal="center" vertical="center" wrapText="1"/>
    </xf>
    <xf numFmtId="0" fontId="21" fillId="26" borderId="15" xfId="0" applyFont="1" applyFill="1" applyBorder="1" applyAlignment="1">
      <alignment horizontal="center" vertical="center" wrapText="1"/>
    </xf>
    <xf numFmtId="49" fontId="21" fillId="26" borderId="15" xfId="0" applyNumberFormat="1"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2" fontId="22" fillId="4" borderId="11" xfId="66" applyNumberFormat="1" applyFont="1" applyFill="1" applyBorder="1" applyAlignment="1">
      <alignment horizontal="left" vertical="center" wrapText="1"/>
      <protection/>
    </xf>
    <xf numFmtId="49" fontId="22" fillId="4" borderId="12" xfId="66" applyNumberFormat="1" applyFont="1" applyFill="1" applyBorder="1" applyAlignment="1">
      <alignment horizontal="center" vertical="center" wrapText="1"/>
      <protection/>
    </xf>
    <xf numFmtId="0" fontId="21" fillId="28" borderId="12" xfId="0" applyFont="1" applyFill="1" applyBorder="1" applyAlignment="1">
      <alignment horizontal="left" vertical="center" wrapText="1"/>
    </xf>
    <xf numFmtId="0" fontId="21" fillId="27" borderId="12" xfId="0" applyFont="1" applyFill="1" applyBorder="1" applyAlignment="1">
      <alignment vertical="center" wrapText="1"/>
    </xf>
    <xf numFmtId="49" fontId="20" fillId="24" borderId="16" xfId="0" applyNumberFormat="1" applyFont="1" applyFill="1" applyBorder="1" applyAlignment="1">
      <alignment vertical="center" wrapText="1"/>
    </xf>
    <xf numFmtId="49" fontId="20" fillId="4" borderId="16" xfId="0" applyNumberFormat="1" applyFont="1" applyFill="1" applyBorder="1" applyAlignment="1">
      <alignment vertical="center" wrapText="1"/>
    </xf>
    <xf numFmtId="49" fontId="20" fillId="25" borderId="16" xfId="0" applyNumberFormat="1" applyFont="1" applyFill="1" applyBorder="1" applyAlignment="1">
      <alignment vertical="center" wrapText="1"/>
    </xf>
    <xf numFmtId="0" fontId="21" fillId="27" borderId="12" xfId="0" applyFont="1" applyFill="1" applyBorder="1" applyAlignment="1">
      <alignment horizontal="center" vertical="center" wrapText="1"/>
    </xf>
    <xf numFmtId="0" fontId="20" fillId="8" borderId="12" xfId="0" applyFont="1" applyFill="1" applyBorder="1" applyAlignment="1">
      <alignment vertical="center" wrapText="1"/>
    </xf>
    <xf numFmtId="0" fontId="20" fillId="8" borderId="11" xfId="0" applyFont="1" applyFill="1" applyBorder="1" applyAlignment="1">
      <alignment horizontal="center" vertical="center" wrapText="1"/>
    </xf>
    <xf numFmtId="0" fontId="20" fillId="24" borderId="12" xfId="0" applyFont="1" applyFill="1" applyBorder="1" applyAlignment="1">
      <alignment vertical="center" wrapText="1"/>
    </xf>
    <xf numFmtId="0" fontId="20" fillId="24"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25" borderId="15" xfId="0" applyFont="1" applyFill="1" applyBorder="1" applyAlignment="1">
      <alignment horizontal="left" vertical="center" wrapText="1"/>
    </xf>
    <xf numFmtId="0" fontId="20" fillId="4" borderId="11" xfId="0" applyFont="1" applyFill="1" applyBorder="1" applyAlignment="1">
      <alignment horizontal="center" vertical="center" wrapText="1"/>
    </xf>
    <xf numFmtId="0" fontId="20" fillId="4" borderId="16" xfId="0" applyFont="1" applyFill="1" applyBorder="1" applyAlignment="1">
      <alignment horizontal="left" vertical="center" wrapText="1"/>
    </xf>
    <xf numFmtId="0" fontId="21" fillId="28" borderId="17" xfId="0" applyFont="1" applyFill="1" applyBorder="1" applyAlignment="1">
      <alignment horizontal="center" vertical="center" wrapText="1"/>
    </xf>
    <xf numFmtId="0" fontId="21" fillId="28" borderId="15"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0" fontId="21" fillId="8" borderId="12" xfId="0" applyFont="1" applyFill="1" applyBorder="1" applyAlignment="1">
      <alignment vertical="center" wrapText="1"/>
    </xf>
    <xf numFmtId="0" fontId="21" fillId="8" borderId="20" xfId="0" applyFont="1" applyFill="1" applyBorder="1" applyAlignment="1">
      <alignment vertical="center" wrapText="1"/>
    </xf>
    <xf numFmtId="0" fontId="21" fillId="29" borderId="21" xfId="0" applyFont="1" applyFill="1" applyBorder="1" applyAlignment="1">
      <alignment horizontal="center" vertical="center" wrapText="1"/>
    </xf>
    <xf numFmtId="0" fontId="20" fillId="4" borderId="18" xfId="0" applyFont="1" applyFill="1" applyBorder="1" applyAlignment="1">
      <alignment horizontal="center" vertical="center" wrapText="1"/>
    </xf>
    <xf numFmtId="49" fontId="24" fillId="30" borderId="12" xfId="0" applyNumberFormat="1" applyFont="1" applyFill="1" applyBorder="1" applyAlignment="1">
      <alignment horizontal="center" vertical="center" wrapText="1"/>
    </xf>
    <xf numFmtId="49" fontId="24" fillId="30" borderId="11" xfId="0" applyNumberFormat="1" applyFont="1" applyFill="1" applyBorder="1" applyAlignment="1">
      <alignment horizontal="center" vertical="center" wrapText="1"/>
    </xf>
    <xf numFmtId="0" fontId="24" fillId="30" borderId="11" xfId="0" applyFont="1" applyFill="1" applyBorder="1" applyAlignment="1">
      <alignment horizontal="center" vertical="center" wrapText="1"/>
    </xf>
    <xf numFmtId="0" fontId="24" fillId="30" borderId="16" xfId="0" applyFont="1" applyFill="1" applyBorder="1" applyAlignment="1">
      <alignment horizontal="center" vertical="center" wrapText="1"/>
    </xf>
    <xf numFmtId="49" fontId="24" fillId="30" borderId="16" xfId="0" applyNumberFormat="1" applyFont="1" applyFill="1" applyBorder="1" applyAlignment="1">
      <alignment horizontal="center" vertical="center" wrapText="1"/>
    </xf>
    <xf numFmtId="49" fontId="24" fillId="28" borderId="12" xfId="0" applyNumberFormat="1" applyFont="1" applyFill="1" applyBorder="1" applyAlignment="1">
      <alignment horizontal="center" vertical="center" wrapText="1"/>
    </xf>
    <xf numFmtId="0" fontId="21" fillId="28" borderId="22" xfId="0" applyFont="1" applyFill="1" applyBorder="1" applyAlignment="1">
      <alignment horizontal="center" vertical="center" wrapText="1"/>
    </xf>
    <xf numFmtId="0" fontId="21" fillId="28" borderId="23"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wrapText="1"/>
    </xf>
    <xf numFmtId="49" fontId="21" fillId="30" borderId="12" xfId="57" applyNumberFormat="1" applyFont="1" applyFill="1" applyBorder="1" applyAlignment="1">
      <alignment horizontal="center" vertical="center" wrapText="1"/>
      <protection/>
    </xf>
    <xf numFmtId="0" fontId="22" fillId="0" borderId="0" xfId="59" applyFont="1" applyFill="1" applyAlignment="1">
      <alignment horizontal="center" vertical="center"/>
      <protection/>
    </xf>
    <xf numFmtId="49" fontId="21" fillId="28" borderId="12" xfId="57" applyNumberFormat="1" applyFont="1" applyFill="1" applyBorder="1" applyAlignment="1">
      <alignment horizontal="center" vertical="center" wrapText="1"/>
      <protection/>
    </xf>
    <xf numFmtId="49" fontId="20" fillId="8" borderId="12"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49" fontId="20" fillId="0" borderId="12" xfId="57" applyNumberFormat="1" applyFont="1" applyFill="1" applyBorder="1" applyAlignment="1">
      <alignment horizontal="center" vertical="center" wrapText="1"/>
      <protection/>
    </xf>
    <xf numFmtId="0" fontId="21" fillId="30" borderId="12" xfId="0" applyFont="1" applyFill="1" applyBorder="1" applyAlignment="1">
      <alignment vertical="center" wrapText="1"/>
    </xf>
    <xf numFmtId="0" fontId="22" fillId="0" borderId="0" xfId="59" applyFont="1" applyFill="1" applyAlignment="1">
      <alignment vertical="center"/>
      <protection/>
    </xf>
    <xf numFmtId="0" fontId="20" fillId="4" borderId="12" xfId="0" applyFont="1" applyFill="1" applyBorder="1" applyAlignment="1">
      <alignment horizontal="left" vertical="center" wrapText="1"/>
    </xf>
    <xf numFmtId="49" fontId="20" fillId="4" borderId="12" xfId="57" applyNumberFormat="1" applyFont="1" applyFill="1" applyBorder="1" applyAlignment="1">
      <alignment horizontal="center" vertical="center" wrapText="1"/>
      <protection/>
    </xf>
    <xf numFmtId="0" fontId="20" fillId="0" borderId="18" xfId="0" applyFont="1" applyFill="1" applyBorder="1" applyAlignment="1">
      <alignment horizontal="left" vertical="center" wrapText="1"/>
    </xf>
    <xf numFmtId="49" fontId="22" fillId="31" borderId="12" xfId="0" applyNumberFormat="1" applyFont="1" applyFill="1" applyBorder="1" applyAlignment="1">
      <alignment horizontal="center" vertical="center" wrapText="1"/>
    </xf>
    <xf numFmtId="49" fontId="21" fillId="8" borderId="12" xfId="0" applyNumberFormat="1" applyFont="1" applyFill="1" applyBorder="1" applyAlignment="1">
      <alignment horizontal="center" vertical="center" wrapText="1"/>
    </xf>
    <xf numFmtId="0" fontId="24" fillId="0" borderId="0" xfId="59" applyFont="1" applyFill="1" applyAlignment="1">
      <alignment horizontal="center" vertical="center"/>
      <protection/>
    </xf>
    <xf numFmtId="49" fontId="24" fillId="29" borderId="12" xfId="0" applyNumberFormat="1" applyFont="1" applyFill="1" applyBorder="1" applyAlignment="1">
      <alignment horizontal="center" vertical="center" wrapText="1"/>
    </xf>
    <xf numFmtId="0" fontId="22" fillId="4" borderId="12" xfId="0" applyFont="1" applyFill="1" applyBorder="1" applyAlignment="1">
      <alignment vertical="center" wrapText="1"/>
    </xf>
    <xf numFmtId="0" fontId="21" fillId="30" borderId="11" xfId="0" applyFont="1" applyFill="1" applyBorder="1" applyAlignment="1">
      <alignment horizontal="center" vertical="center" wrapText="1"/>
    </xf>
    <xf numFmtId="0" fontId="21" fillId="30" borderId="17" xfId="0" applyFont="1" applyFill="1" applyBorder="1" applyAlignment="1">
      <alignment horizontal="center" vertical="center" wrapText="1"/>
    </xf>
    <xf numFmtId="0" fontId="21" fillId="30" borderId="15" xfId="0" applyFont="1" applyFill="1" applyBorder="1" applyAlignment="1">
      <alignment horizontal="center" vertical="center" wrapText="1"/>
    </xf>
    <xf numFmtId="0" fontId="21" fillId="10" borderId="12" xfId="0" applyFont="1" applyFill="1" applyBorder="1" applyAlignment="1">
      <alignment vertical="center" wrapText="1"/>
    </xf>
    <xf numFmtId="49" fontId="21" fillId="10" borderId="11"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1" fillId="27" borderId="10" xfId="0" applyNumberFormat="1" applyFont="1" applyFill="1" applyBorder="1" applyAlignment="1">
      <alignment vertical="center" wrapText="1"/>
    </xf>
    <xf numFmtId="0" fontId="21" fillId="30" borderId="16" xfId="0" applyFont="1" applyFill="1" applyBorder="1" applyAlignment="1">
      <alignment horizontal="center" vertical="center" wrapText="1"/>
    </xf>
    <xf numFmtId="2" fontId="22" fillId="24" borderId="11" xfId="66" applyNumberFormat="1" applyFont="1" applyFill="1" applyBorder="1" applyAlignment="1">
      <alignment horizontal="left" vertical="center" wrapText="1"/>
      <protection/>
    </xf>
    <xf numFmtId="0" fontId="22" fillId="0" borderId="0" xfId="66" applyFont="1" applyFill="1" applyAlignment="1">
      <alignment vertical="center"/>
      <protection/>
    </xf>
    <xf numFmtId="49" fontId="22" fillId="24" borderId="12" xfId="66" applyNumberFormat="1" applyFont="1" applyFill="1" applyBorder="1" applyAlignment="1">
      <alignment horizontal="center" vertical="center" wrapText="1"/>
      <protection/>
    </xf>
    <xf numFmtId="49" fontId="21" fillId="27" borderId="23" xfId="0" applyNumberFormat="1" applyFont="1" applyFill="1" applyBorder="1" applyAlignment="1">
      <alignment vertical="center" wrapText="1"/>
    </xf>
    <xf numFmtId="49" fontId="22" fillId="24" borderId="10" xfId="0" applyNumberFormat="1" applyFont="1" applyFill="1" applyBorder="1" applyAlignment="1">
      <alignment vertical="center" wrapText="1"/>
    </xf>
    <xf numFmtId="0" fontId="21" fillId="28" borderId="11" xfId="0" applyFont="1" applyFill="1" applyBorder="1" applyAlignment="1">
      <alignment horizontal="center" vertical="center" wrapText="1"/>
    </xf>
    <xf numFmtId="0" fontId="21" fillId="28" borderId="16" xfId="0" applyFont="1" applyFill="1" applyBorder="1" applyAlignment="1">
      <alignment horizontal="center" vertical="center" wrapText="1"/>
    </xf>
    <xf numFmtId="49" fontId="22" fillId="24" borderId="12" xfId="0" applyNumberFormat="1" applyFont="1" applyFill="1" applyBorder="1" applyAlignment="1">
      <alignment horizontal="center" vertical="center" wrapText="1"/>
    </xf>
    <xf numFmtId="0" fontId="20" fillId="0" borderId="12" xfId="0" applyFont="1" applyBorder="1" applyAlignment="1">
      <alignment horizontal="left" vertical="center" wrapText="1"/>
    </xf>
    <xf numFmtId="0" fontId="24" fillId="28" borderId="12" xfId="0" applyFont="1" applyFill="1" applyBorder="1" applyAlignment="1">
      <alignment horizontal="center" vertical="center" wrapText="1"/>
    </xf>
    <xf numFmtId="0" fontId="24" fillId="30" borderId="12" xfId="0" applyFont="1" applyFill="1" applyBorder="1" applyAlignment="1">
      <alignment vertical="center" wrapText="1"/>
    </xf>
    <xf numFmtId="0" fontId="24" fillId="28" borderId="12" xfId="0" applyFont="1" applyFill="1" applyBorder="1" applyAlignment="1">
      <alignment vertical="center" wrapText="1"/>
    </xf>
    <xf numFmtId="0" fontId="24" fillId="29" borderId="12" xfId="0" applyFont="1" applyFill="1" applyBorder="1" applyAlignment="1">
      <alignment vertical="center" wrapText="1"/>
    </xf>
    <xf numFmtId="0" fontId="24" fillId="29" borderId="18" xfId="0" applyFont="1" applyFill="1" applyBorder="1" applyAlignment="1">
      <alignment vertical="center" wrapText="1"/>
    </xf>
    <xf numFmtId="0" fontId="21" fillId="0" borderId="0" xfId="0" applyFont="1" applyFill="1" applyAlignment="1">
      <alignment vertical="center"/>
    </xf>
    <xf numFmtId="49" fontId="24" fillId="29" borderId="11" xfId="0" applyNumberFormat="1" applyFont="1" applyFill="1" applyBorder="1" applyAlignment="1">
      <alignment horizontal="center" vertical="center" wrapText="1"/>
    </xf>
    <xf numFmtId="49" fontId="24" fillId="29" borderId="16" xfId="0" applyNumberFormat="1" applyFont="1" applyFill="1" applyBorder="1" applyAlignment="1">
      <alignment horizontal="center" vertical="center" wrapText="1"/>
    </xf>
    <xf numFmtId="49" fontId="20" fillId="24" borderId="15" xfId="0" applyNumberFormat="1" applyFont="1" applyFill="1" applyBorder="1" applyAlignment="1">
      <alignment vertical="center" wrapText="1"/>
    </xf>
    <xf numFmtId="49" fontId="20" fillId="4" borderId="15" xfId="0" applyNumberFormat="1" applyFont="1" applyFill="1" applyBorder="1" applyAlignment="1">
      <alignment vertical="center" wrapText="1"/>
    </xf>
    <xf numFmtId="49" fontId="20" fillId="25" borderId="15" xfId="0" applyNumberFormat="1" applyFont="1" applyFill="1" applyBorder="1" applyAlignment="1">
      <alignment vertical="center" wrapText="1"/>
    </xf>
    <xf numFmtId="0" fontId="20" fillId="0" borderId="24" xfId="0" applyFont="1" applyFill="1" applyBorder="1" applyAlignment="1">
      <alignment horizontal="left" vertical="center" wrapText="1"/>
    </xf>
    <xf numFmtId="2" fontId="20" fillId="4" borderId="14" xfId="66" applyNumberFormat="1" applyFont="1" applyFill="1" applyBorder="1" applyAlignment="1">
      <alignment horizontal="left" vertical="center" wrapText="1"/>
      <protection/>
    </xf>
    <xf numFmtId="0" fontId="20" fillId="0" borderId="12" xfId="0" applyFont="1" applyBorder="1" applyAlignment="1">
      <alignment vertical="center" wrapText="1"/>
    </xf>
    <xf numFmtId="0" fontId="21" fillId="30" borderId="12" xfId="0" applyFont="1" applyFill="1" applyBorder="1" applyAlignment="1">
      <alignment horizontal="center" vertical="center" wrapText="1"/>
    </xf>
    <xf numFmtId="0" fontId="21" fillId="30" borderId="12" xfId="0" applyFont="1" applyFill="1" applyBorder="1" applyAlignment="1">
      <alignment horizontal="left" vertical="center" wrapText="1"/>
    </xf>
    <xf numFmtId="49" fontId="21" fillId="30" borderId="12" xfId="0" applyNumberFormat="1" applyFont="1" applyFill="1" applyBorder="1" applyAlignment="1">
      <alignment horizontal="center" vertical="center" wrapText="1"/>
    </xf>
    <xf numFmtId="0" fontId="22" fillId="0" borderId="0" xfId="59" applyFont="1" applyFill="1" applyAlignment="1">
      <alignment vertical="center" wrapText="1"/>
      <protection/>
    </xf>
    <xf numFmtId="0" fontId="22" fillId="24" borderId="0" xfId="0" applyFont="1" applyFill="1" applyAlignment="1">
      <alignment horizontal="left" vertical="center" wrapText="1"/>
    </xf>
    <xf numFmtId="49" fontId="20" fillId="24" borderId="19" xfId="0" applyNumberFormat="1" applyFont="1" applyFill="1" applyBorder="1" applyAlignment="1">
      <alignment horizontal="center" vertical="center" wrapText="1"/>
    </xf>
    <xf numFmtId="49" fontId="20" fillId="31" borderId="15" xfId="0" applyNumberFormat="1" applyFont="1" applyFill="1" applyBorder="1" applyAlignment="1">
      <alignment horizontal="left" vertical="center" wrapText="1"/>
    </xf>
    <xf numFmtId="49" fontId="21" fillId="24" borderId="25"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26" borderId="15" xfId="0" applyNumberFormat="1" applyFont="1" applyFill="1" applyBorder="1" applyAlignment="1">
      <alignment horizontal="left" vertical="center" wrapText="1"/>
    </xf>
    <xf numFmtId="49" fontId="20" fillId="0" borderId="25" xfId="0" applyNumberFormat="1" applyFont="1" applyFill="1" applyBorder="1" applyAlignment="1">
      <alignment horizontal="center" vertical="center" wrapText="1"/>
    </xf>
    <xf numFmtId="0" fontId="20" fillId="4" borderId="25" xfId="0" applyFont="1" applyFill="1" applyBorder="1" applyAlignment="1">
      <alignment horizontal="center" vertical="center" wrapText="1"/>
    </xf>
    <xf numFmtId="49" fontId="20" fillId="4" borderId="19" xfId="0" applyNumberFormat="1" applyFont="1" applyFill="1" applyBorder="1" applyAlignment="1">
      <alignment horizontal="center" vertical="center" wrapText="1"/>
    </xf>
    <xf numFmtId="49" fontId="20" fillId="32" borderId="15" xfId="0" applyNumberFormat="1" applyFont="1" applyFill="1" applyBorder="1" applyAlignment="1">
      <alignment horizontal="left" vertical="center" wrapText="1"/>
    </xf>
    <xf numFmtId="49" fontId="20" fillId="4" borderId="25" xfId="0" applyNumberFormat="1" applyFont="1" applyFill="1" applyBorder="1" applyAlignment="1">
      <alignment horizontal="center" vertical="center" wrapText="1"/>
    </xf>
    <xf numFmtId="0" fontId="21" fillId="28" borderId="18" xfId="0" applyFont="1" applyFill="1" applyBorder="1" applyAlignment="1">
      <alignment horizontal="center" vertical="center" wrapText="1"/>
    </xf>
    <xf numFmtId="0" fontId="21" fillId="28" borderId="18" xfId="0" applyNumberFormat="1" applyFont="1" applyFill="1" applyBorder="1" applyAlignment="1">
      <alignment horizontal="left" vertical="center" wrapText="1"/>
    </xf>
    <xf numFmtId="49" fontId="21" fillId="28" borderId="19" xfId="0" applyNumberFormat="1" applyFont="1" applyFill="1" applyBorder="1" applyAlignment="1">
      <alignment horizontal="center" vertical="center" wrapText="1"/>
    </xf>
    <xf numFmtId="49" fontId="22" fillId="24" borderId="18" xfId="54" applyNumberFormat="1" applyFont="1" applyFill="1" applyBorder="1" applyAlignment="1">
      <alignment horizontal="center" vertical="center" wrapText="1"/>
      <protection/>
    </xf>
    <xf numFmtId="0" fontId="21" fillId="29" borderId="18" xfId="0" applyFont="1" applyFill="1" applyBorder="1" applyAlignment="1">
      <alignment horizontal="left" vertical="center" wrapText="1"/>
    </xf>
    <xf numFmtId="0" fontId="21" fillId="29" borderId="18" xfId="0" applyFont="1" applyFill="1" applyBorder="1" applyAlignment="1">
      <alignment horizontal="center" vertical="center" wrapText="1"/>
    </xf>
    <xf numFmtId="49" fontId="21" fillId="29" borderId="19" xfId="0" applyNumberFormat="1" applyFont="1" applyFill="1" applyBorder="1" applyAlignment="1">
      <alignment horizontal="center" vertical="center" wrapText="1"/>
    </xf>
    <xf numFmtId="49" fontId="21" fillId="29" borderId="16" xfId="0" applyNumberFormat="1" applyFont="1" applyFill="1" applyBorder="1" applyAlignment="1">
      <alignment horizontal="left" vertical="center" wrapText="1"/>
    </xf>
    <xf numFmtId="49" fontId="21" fillId="29" borderId="25" xfId="0" applyNumberFormat="1" applyFont="1" applyFill="1" applyBorder="1" applyAlignment="1">
      <alignment horizontal="center" vertical="center" wrapText="1"/>
    </xf>
    <xf numFmtId="49" fontId="24" fillId="29" borderId="18" xfId="0" applyNumberFormat="1" applyFont="1" applyFill="1" applyBorder="1" applyAlignment="1">
      <alignment horizontal="center" vertical="center" wrapText="1"/>
    </xf>
    <xf numFmtId="49" fontId="21" fillId="27" borderId="15" xfId="0" applyNumberFormat="1" applyFont="1" applyFill="1" applyBorder="1" applyAlignment="1">
      <alignment vertical="center" wrapText="1"/>
    </xf>
    <xf numFmtId="49" fontId="22" fillId="24" borderId="25" xfId="54" applyNumberFormat="1" applyFont="1" applyFill="1" applyBorder="1" applyAlignment="1">
      <alignment horizontal="center" vertical="center" wrapText="1"/>
      <protection/>
    </xf>
    <xf numFmtId="0" fontId="21" fillId="29" borderId="19" xfId="0" applyFont="1" applyFill="1" applyBorder="1" applyAlignment="1">
      <alignment horizontal="left" vertical="center" wrapText="1"/>
    </xf>
    <xf numFmtId="0" fontId="22" fillId="24" borderId="12" xfId="0" applyFont="1" applyFill="1" applyBorder="1" applyAlignment="1">
      <alignment horizontal="left" vertical="center" wrapText="1"/>
    </xf>
    <xf numFmtId="0" fontId="22" fillId="4" borderId="0" xfId="0" applyFont="1" applyFill="1" applyAlignment="1">
      <alignment vertical="center" wrapText="1"/>
    </xf>
    <xf numFmtId="49" fontId="22" fillId="4" borderId="26" xfId="54" applyNumberFormat="1" applyFont="1" applyFill="1" applyBorder="1" applyAlignment="1">
      <alignment horizontal="center" vertical="center" wrapText="1"/>
      <protection/>
    </xf>
    <xf numFmtId="49" fontId="22" fillId="4" borderId="27" xfId="54" applyNumberFormat="1" applyFont="1" applyFill="1" applyBorder="1" applyAlignment="1">
      <alignment horizontal="center" vertical="center" wrapText="1"/>
      <protection/>
    </xf>
    <xf numFmtId="49" fontId="22" fillId="0" borderId="19" xfId="54" applyNumberFormat="1" applyFont="1" applyFill="1" applyBorder="1" applyAlignment="1">
      <alignment horizontal="center" vertical="center" wrapText="1"/>
      <protection/>
    </xf>
    <xf numFmtId="0" fontId="21" fillId="27" borderId="11" xfId="0" applyFont="1" applyFill="1" applyBorder="1" applyAlignment="1">
      <alignment vertical="center" wrapText="1"/>
    </xf>
    <xf numFmtId="0" fontId="21" fillId="10" borderId="11" xfId="0" applyFont="1" applyFill="1" applyBorder="1" applyAlignment="1">
      <alignment vertical="center" wrapText="1"/>
    </xf>
    <xf numFmtId="0" fontId="21" fillId="8" borderId="11" xfId="0" applyFont="1" applyFill="1" applyBorder="1" applyAlignment="1">
      <alignment vertical="center" wrapText="1"/>
    </xf>
    <xf numFmtId="0" fontId="20" fillId="24" borderId="11" xfId="0" applyFont="1" applyFill="1" applyBorder="1" applyAlignment="1">
      <alignment horizontal="left" vertical="center" wrapText="1"/>
    </xf>
    <xf numFmtId="0" fontId="20" fillId="4" borderId="11" xfId="0" applyFont="1" applyFill="1" applyBorder="1" applyAlignment="1">
      <alignment horizontal="left" vertical="center" wrapText="1"/>
    </xf>
    <xf numFmtId="0" fontId="21" fillId="10" borderId="12" xfId="0" applyFont="1" applyFill="1" applyBorder="1" applyAlignment="1">
      <alignment horizontal="center" vertical="center" wrapText="1"/>
    </xf>
    <xf numFmtId="49" fontId="21" fillId="10" borderId="16" xfId="0" applyNumberFormat="1" applyFont="1" applyFill="1" applyBorder="1" applyAlignment="1">
      <alignment vertical="center" wrapText="1"/>
    </xf>
    <xf numFmtId="49" fontId="21" fillId="27" borderId="16" xfId="0" applyNumberFormat="1" applyFont="1" applyFill="1" applyBorder="1" applyAlignment="1">
      <alignment vertical="center" wrapText="1"/>
    </xf>
    <xf numFmtId="0" fontId="28" fillId="0" borderId="0" xfId="0" applyFont="1" applyFill="1" applyAlignment="1">
      <alignment vertical="center"/>
    </xf>
    <xf numFmtId="0" fontId="21" fillId="33" borderId="12" xfId="0" applyFont="1" applyFill="1" applyBorder="1" applyAlignment="1">
      <alignment vertical="center" wrapText="1"/>
    </xf>
    <xf numFmtId="49" fontId="21" fillId="33" borderId="12" xfId="0" applyNumberFormat="1" applyFont="1" applyFill="1" applyBorder="1" applyAlignment="1">
      <alignment horizontal="center" vertical="center" wrapText="1"/>
    </xf>
    <xf numFmtId="49" fontId="21" fillId="33" borderId="11" xfId="0" applyNumberFormat="1" applyFont="1" applyFill="1" applyBorder="1" applyAlignment="1">
      <alignment horizontal="center" vertical="center" wrapText="1"/>
    </xf>
    <xf numFmtId="49" fontId="21" fillId="33" borderId="17" xfId="0" applyNumberFormat="1" applyFont="1" applyFill="1" applyBorder="1" applyAlignment="1">
      <alignment horizontal="center" vertical="center" wrapText="1"/>
    </xf>
    <xf numFmtId="49" fontId="21" fillId="33" borderId="15" xfId="0" applyNumberFormat="1" applyFont="1" applyFill="1" applyBorder="1" applyAlignment="1">
      <alignment horizontal="center" vertical="center" wrapText="1"/>
    </xf>
    <xf numFmtId="49" fontId="21" fillId="33" borderId="16" xfId="0" applyNumberFormat="1" applyFont="1" applyFill="1" applyBorder="1" applyAlignment="1">
      <alignment horizontal="center" vertical="center" wrapText="1"/>
    </xf>
    <xf numFmtId="0" fontId="28" fillId="0" borderId="0" xfId="0" applyFont="1" applyFill="1" applyAlignment="1">
      <alignment vertical="center" wrapText="1"/>
    </xf>
    <xf numFmtId="0" fontId="28" fillId="0" borderId="0" xfId="0" applyFont="1" applyAlignment="1">
      <alignment vertical="center" wrapText="1"/>
    </xf>
    <xf numFmtId="0" fontId="21" fillId="34" borderId="12" xfId="0" applyFont="1" applyFill="1" applyBorder="1" applyAlignment="1">
      <alignment vertical="center" wrapText="1"/>
    </xf>
    <xf numFmtId="49" fontId="21" fillId="34" borderId="12" xfId="0" applyNumberFormat="1" applyFont="1" applyFill="1" applyBorder="1" applyAlignment="1">
      <alignment horizontal="center" vertical="center" wrapText="1"/>
    </xf>
    <xf numFmtId="49" fontId="21" fillId="34" borderId="11" xfId="0" applyNumberFormat="1" applyFont="1" applyFill="1" applyBorder="1" applyAlignment="1">
      <alignment horizontal="center" vertical="center" wrapText="1"/>
    </xf>
    <xf numFmtId="49" fontId="21" fillId="34" borderId="17" xfId="0" applyNumberFormat="1" applyFont="1" applyFill="1" applyBorder="1" applyAlignment="1">
      <alignment horizontal="center" vertical="center" wrapText="1"/>
    </xf>
    <xf numFmtId="49" fontId="21" fillId="34" borderId="15" xfId="0" applyNumberFormat="1" applyFont="1" applyFill="1" applyBorder="1" applyAlignment="1">
      <alignment horizontal="center" vertical="center" wrapText="1"/>
    </xf>
    <xf numFmtId="49" fontId="21" fillId="34" borderId="16" xfId="0" applyNumberFormat="1" applyFont="1" applyFill="1" applyBorder="1" applyAlignment="1">
      <alignment horizontal="center" vertical="center" wrapText="1"/>
    </xf>
    <xf numFmtId="49" fontId="21" fillId="30" borderId="11" xfId="0" applyNumberFormat="1" applyFont="1" applyFill="1" applyBorder="1" applyAlignment="1">
      <alignment horizontal="center" vertical="center" wrapText="1"/>
    </xf>
    <xf numFmtId="49" fontId="21" fillId="30" borderId="17" xfId="0" applyNumberFormat="1" applyFont="1" applyFill="1" applyBorder="1" applyAlignment="1">
      <alignment horizontal="center" vertical="center" wrapText="1"/>
    </xf>
    <xf numFmtId="49" fontId="21" fillId="30" borderId="15" xfId="0" applyNumberFormat="1" applyFont="1" applyFill="1" applyBorder="1" applyAlignment="1">
      <alignment horizontal="center" vertical="center" wrapText="1"/>
    </xf>
    <xf numFmtId="49" fontId="21" fillId="30" borderId="16" xfId="0" applyNumberFormat="1" applyFont="1" applyFill="1" applyBorder="1" applyAlignment="1">
      <alignment horizontal="center" vertical="center" wrapText="1"/>
    </xf>
    <xf numFmtId="49" fontId="21" fillId="28" borderId="12" xfId="0" applyNumberFormat="1" applyFont="1" applyFill="1" applyBorder="1" applyAlignment="1">
      <alignment horizontal="center" vertical="center" wrapText="1"/>
    </xf>
    <xf numFmtId="49" fontId="21" fillId="28" borderId="11" xfId="0" applyNumberFormat="1" applyFont="1" applyFill="1" applyBorder="1" applyAlignment="1">
      <alignment horizontal="center" vertical="center" wrapText="1"/>
    </xf>
    <xf numFmtId="49" fontId="21" fillId="28" borderId="17" xfId="0" applyNumberFormat="1" applyFont="1" applyFill="1" applyBorder="1" applyAlignment="1">
      <alignment horizontal="center" vertical="center" wrapText="1"/>
    </xf>
    <xf numFmtId="49" fontId="21" fillId="28" borderId="15" xfId="0" applyNumberFormat="1" applyFont="1" applyFill="1" applyBorder="1" applyAlignment="1">
      <alignment horizontal="center" vertical="center" wrapText="1"/>
    </xf>
    <xf numFmtId="49" fontId="21" fillId="28" borderId="16" xfId="0" applyNumberFormat="1" applyFont="1" applyFill="1" applyBorder="1" applyAlignment="1">
      <alignment horizontal="center" vertical="center" wrapText="1"/>
    </xf>
    <xf numFmtId="49" fontId="24" fillId="8" borderId="12" xfId="66" applyNumberFormat="1" applyFont="1" applyFill="1" applyBorder="1" applyAlignment="1">
      <alignment horizontal="center" vertical="center" wrapText="1"/>
      <protection/>
    </xf>
    <xf numFmtId="49" fontId="24" fillId="8" borderId="11" xfId="66" applyNumberFormat="1" applyFont="1" applyFill="1" applyBorder="1" applyAlignment="1">
      <alignment horizontal="center" vertical="center" wrapText="1"/>
      <protection/>
    </xf>
    <xf numFmtId="49" fontId="24" fillId="8" borderId="16" xfId="66" applyNumberFormat="1" applyFont="1" applyFill="1" applyBorder="1" applyAlignment="1">
      <alignment horizontal="center" vertical="center" wrapText="1"/>
      <protection/>
    </xf>
    <xf numFmtId="0" fontId="22" fillId="0" borderId="0" xfId="66" applyFont="1" applyFill="1" applyAlignment="1">
      <alignment vertical="center" wrapText="1"/>
      <protection/>
    </xf>
    <xf numFmtId="0" fontId="22" fillId="0" borderId="0" xfId="66" applyFont="1" applyAlignment="1">
      <alignment vertical="center" wrapText="1"/>
      <protection/>
    </xf>
    <xf numFmtId="49" fontId="22" fillId="24" borderId="11" xfId="66" applyNumberFormat="1" applyFont="1" applyFill="1" applyBorder="1" applyAlignment="1">
      <alignment horizontal="center" vertical="center" wrapText="1"/>
      <protection/>
    </xf>
    <xf numFmtId="49" fontId="22" fillId="24" borderId="16" xfId="66" applyNumberFormat="1" applyFont="1" applyFill="1" applyBorder="1" applyAlignment="1">
      <alignment horizontal="center" vertical="center" wrapText="1"/>
      <protection/>
    </xf>
    <xf numFmtId="0" fontId="26" fillId="0" borderId="0" xfId="66" applyFont="1" applyFill="1" applyAlignment="1">
      <alignment vertical="center" wrapText="1"/>
      <protection/>
    </xf>
    <xf numFmtId="0" fontId="26" fillId="0" borderId="0" xfId="66" applyFont="1" applyAlignment="1">
      <alignment vertical="center" wrapText="1"/>
      <protection/>
    </xf>
    <xf numFmtId="49" fontId="22" fillId="4" borderId="11" xfId="66" applyNumberFormat="1" applyFont="1" applyFill="1" applyBorder="1" applyAlignment="1">
      <alignment horizontal="center" vertical="center" wrapText="1"/>
      <protection/>
    </xf>
    <xf numFmtId="49" fontId="22" fillId="4" borderId="16" xfId="66" applyNumberFormat="1" applyFont="1" applyFill="1" applyBorder="1" applyAlignment="1">
      <alignment horizontal="center" vertical="center" wrapText="1"/>
      <protection/>
    </xf>
    <xf numFmtId="49" fontId="20" fillId="0" borderId="11" xfId="0" applyNumberFormat="1" applyFont="1" applyFill="1" applyBorder="1" applyAlignment="1">
      <alignment horizontal="center" vertical="center" wrapText="1"/>
    </xf>
    <xf numFmtId="49" fontId="22" fillId="0" borderId="16" xfId="66" applyNumberFormat="1" applyFont="1" applyFill="1" applyBorder="1" applyAlignment="1">
      <alignment horizontal="center" vertical="center" wrapText="1"/>
      <protection/>
    </xf>
    <xf numFmtId="49" fontId="21" fillId="27" borderId="16" xfId="0" applyNumberFormat="1" applyFont="1" applyFill="1" applyBorder="1" applyAlignment="1">
      <alignment horizontal="left" vertical="center" wrapText="1"/>
    </xf>
    <xf numFmtId="49" fontId="21" fillId="27" borderId="16" xfId="0" applyNumberFormat="1" applyFont="1" applyFill="1" applyBorder="1" applyAlignment="1">
      <alignment horizontal="center" vertical="center" wrapText="1"/>
    </xf>
    <xf numFmtId="0" fontId="21" fillId="28" borderId="11" xfId="0" applyFont="1" applyFill="1" applyBorder="1" applyAlignment="1">
      <alignment horizontal="left" vertical="center" wrapText="1"/>
    </xf>
    <xf numFmtId="49" fontId="20" fillId="28" borderId="12" xfId="0" applyNumberFormat="1" applyFont="1" applyFill="1" applyBorder="1" applyAlignment="1">
      <alignment horizontal="center" vertical="center" wrapText="1"/>
    </xf>
    <xf numFmtId="0" fontId="24" fillId="8" borderId="0" xfId="0" applyFont="1" applyFill="1" applyAlignment="1">
      <alignment vertical="center" wrapText="1"/>
    </xf>
    <xf numFmtId="49" fontId="21" fillId="29" borderId="28" xfId="0" applyNumberFormat="1" applyFont="1" applyFill="1" applyBorder="1" applyAlignment="1">
      <alignment horizontal="center" vertical="center" wrapText="1"/>
    </xf>
    <xf numFmtId="49" fontId="21" fillId="29" borderId="18" xfId="0" applyNumberFormat="1" applyFont="1" applyFill="1" applyBorder="1" applyAlignment="1">
      <alignment horizontal="center" vertical="center" wrapText="1"/>
    </xf>
    <xf numFmtId="49" fontId="21" fillId="29" borderId="15" xfId="0" applyNumberFormat="1" applyFont="1" applyFill="1" applyBorder="1" applyAlignment="1">
      <alignment horizontal="left" vertical="center" wrapText="1"/>
    </xf>
    <xf numFmtId="0" fontId="20" fillId="26" borderId="19" xfId="0" applyFont="1" applyFill="1" applyBorder="1" applyAlignment="1">
      <alignment horizontal="left" vertical="center" wrapText="1"/>
    </xf>
    <xf numFmtId="49" fontId="20" fillId="29" borderId="15" xfId="0" applyNumberFormat="1" applyFont="1" applyFill="1" applyBorder="1" applyAlignment="1">
      <alignment horizontal="left" vertical="center" wrapText="1"/>
    </xf>
    <xf numFmtId="49" fontId="20" fillId="8" borderId="16" xfId="0" applyNumberFormat="1" applyFont="1" applyFill="1" applyBorder="1" applyAlignment="1">
      <alignment horizontal="center" vertical="center" wrapText="1"/>
    </xf>
    <xf numFmtId="49" fontId="20" fillId="24" borderId="15" xfId="0" applyNumberFormat="1" applyFont="1" applyFill="1" applyBorder="1" applyAlignment="1">
      <alignment horizontal="left" vertical="center" wrapText="1"/>
    </xf>
    <xf numFmtId="49" fontId="20" fillId="2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center" vertical="center" wrapText="1"/>
    </xf>
    <xf numFmtId="49" fontId="21" fillId="8" borderId="11" xfId="0" applyNumberFormat="1" applyFont="1" applyFill="1" applyBorder="1" applyAlignment="1">
      <alignment horizontal="center" vertical="center" wrapText="1"/>
    </xf>
    <xf numFmtId="49" fontId="21" fillId="8" borderId="16" xfId="0" applyNumberFormat="1" applyFont="1" applyFill="1" applyBorder="1" applyAlignment="1">
      <alignment horizontal="center" vertical="center" wrapText="1"/>
    </xf>
    <xf numFmtId="0" fontId="24" fillId="0" borderId="0" xfId="59" applyFont="1" applyFill="1" applyAlignment="1">
      <alignment vertical="center" wrapText="1"/>
      <protection/>
    </xf>
    <xf numFmtId="49" fontId="20" fillId="24" borderId="11" xfId="0" applyNumberFormat="1" applyFont="1" applyFill="1" applyBorder="1" applyAlignment="1">
      <alignment horizontal="center" vertical="center" wrapText="1"/>
    </xf>
    <xf numFmtId="49" fontId="20" fillId="24" borderId="1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20" fillId="4" borderId="29" xfId="0" applyNumberFormat="1" applyFont="1" applyFill="1" applyBorder="1" applyAlignment="1">
      <alignment horizontal="center" vertical="center" wrapText="1"/>
    </xf>
    <xf numFmtId="49" fontId="20" fillId="4" borderId="10" xfId="0" applyNumberFormat="1" applyFont="1" applyFill="1" applyBorder="1" applyAlignment="1">
      <alignment horizontal="center" vertical="center" wrapText="1"/>
    </xf>
    <xf numFmtId="0" fontId="20" fillId="0" borderId="19" xfId="0" applyFont="1" applyFill="1" applyBorder="1" applyAlignment="1">
      <alignment horizontal="left" vertical="center" wrapText="1"/>
    </xf>
    <xf numFmtId="49" fontId="20" fillId="31" borderId="23" xfId="0" applyNumberFormat="1" applyFont="1" applyFill="1" applyBorder="1" applyAlignment="1">
      <alignment horizontal="left" vertical="center" wrapText="1"/>
    </xf>
    <xf numFmtId="49" fontId="24" fillId="4" borderId="16" xfId="59" applyNumberFormat="1" applyFont="1" applyFill="1" applyBorder="1" applyAlignment="1">
      <alignment horizontal="center" vertical="center" wrapText="1"/>
      <protection/>
    </xf>
    <xf numFmtId="0" fontId="20" fillId="0" borderId="30" xfId="0" applyFont="1" applyFill="1" applyBorder="1" applyAlignment="1">
      <alignment horizontal="left" vertical="center" wrapText="1"/>
    </xf>
    <xf numFmtId="49" fontId="21" fillId="29" borderId="10" xfId="0" applyNumberFormat="1" applyFont="1" applyFill="1" applyBorder="1" applyAlignment="1">
      <alignment horizontal="left" vertical="center" wrapText="1"/>
    </xf>
    <xf numFmtId="49" fontId="21" fillId="29" borderId="26"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31" borderId="16" xfId="0" applyNumberFormat="1" applyFont="1" applyFill="1" applyBorder="1" applyAlignment="1">
      <alignment horizontal="left" vertical="center" wrapText="1"/>
    </xf>
    <xf numFmtId="49" fontId="20" fillId="24" borderId="25" xfId="0" applyNumberFormat="1" applyFont="1" applyFill="1" applyBorder="1" applyAlignment="1">
      <alignment horizontal="center" vertical="center" wrapText="1"/>
    </xf>
    <xf numFmtId="49" fontId="20" fillId="32" borderId="16" xfId="0" applyNumberFormat="1" applyFont="1" applyFill="1" applyBorder="1" applyAlignment="1">
      <alignment horizontal="left" vertical="center" wrapText="1"/>
    </xf>
    <xf numFmtId="0" fontId="24" fillId="8" borderId="11" xfId="0" applyFont="1" applyFill="1" applyBorder="1" applyAlignment="1">
      <alignment vertical="center" wrapText="1"/>
    </xf>
    <xf numFmtId="49" fontId="21" fillId="29" borderId="31" xfId="0" applyNumberFormat="1" applyFont="1" applyFill="1" applyBorder="1" applyAlignment="1">
      <alignment horizontal="center" vertical="center" wrapText="1"/>
    </xf>
    <xf numFmtId="49" fontId="21" fillId="29" borderId="32" xfId="0" applyNumberFormat="1" applyFont="1" applyFill="1" applyBorder="1" applyAlignment="1">
      <alignment horizontal="center" vertical="center" wrapText="1"/>
    </xf>
    <xf numFmtId="0" fontId="22" fillId="24" borderId="12" xfId="0" applyFont="1" applyFill="1" applyBorder="1" applyAlignment="1">
      <alignment vertical="center" wrapText="1"/>
    </xf>
    <xf numFmtId="49" fontId="20" fillId="31" borderId="12" xfId="0" applyNumberFormat="1" applyFont="1" applyFill="1" applyBorder="1" applyAlignment="1">
      <alignment horizontal="center" vertical="center" wrapText="1"/>
    </xf>
    <xf numFmtId="49" fontId="20" fillId="31" borderId="33" xfId="0" applyNumberFormat="1" applyFont="1" applyFill="1" applyBorder="1" applyAlignment="1">
      <alignment horizontal="center" vertical="center" wrapText="1"/>
    </xf>
    <xf numFmtId="0" fontId="20" fillId="0" borderId="0" xfId="0" applyFont="1" applyAlignment="1">
      <alignment vertical="center" wrapText="1"/>
    </xf>
    <xf numFmtId="0" fontId="26" fillId="0" borderId="0" xfId="0" applyFont="1" applyAlignment="1">
      <alignment vertical="center" wrapText="1"/>
    </xf>
    <xf numFmtId="164" fontId="20" fillId="0" borderId="0" xfId="0" applyNumberFormat="1" applyFont="1" applyAlignment="1">
      <alignment vertical="center" wrapText="1"/>
    </xf>
    <xf numFmtId="49" fontId="20" fillId="26" borderId="16" xfId="0" applyNumberFormat="1" applyFont="1" applyFill="1" applyBorder="1" applyAlignment="1">
      <alignment horizontal="left" vertical="center" wrapText="1"/>
    </xf>
    <xf numFmtId="0" fontId="22" fillId="0" borderId="0" xfId="59" applyFont="1" applyFill="1" applyAlignment="1">
      <alignment horizontal="center" vertical="center" wrapText="1"/>
      <protection/>
    </xf>
    <xf numFmtId="0" fontId="24" fillId="0" borderId="0" xfId="59" applyFont="1" applyFill="1" applyAlignment="1">
      <alignment horizontal="center" vertical="center" wrapText="1"/>
      <protection/>
    </xf>
    <xf numFmtId="0" fontId="24" fillId="28" borderId="12" xfId="0" applyFont="1" applyFill="1" applyBorder="1" applyAlignment="1">
      <alignment horizontal="left" vertical="center" wrapText="1"/>
    </xf>
    <xf numFmtId="0" fontId="24" fillId="29" borderId="18" xfId="0" applyFont="1" applyFill="1" applyBorder="1" applyAlignment="1">
      <alignment horizontal="left" vertical="center" wrapText="1"/>
    </xf>
    <xf numFmtId="0" fontId="22" fillId="31" borderId="0" xfId="0" applyFont="1" applyFill="1" applyBorder="1" applyAlignment="1">
      <alignment horizontal="left" vertical="center" wrapText="1"/>
    </xf>
    <xf numFmtId="49" fontId="24" fillId="24" borderId="16" xfId="59" applyNumberFormat="1" applyFont="1" applyFill="1" applyBorder="1" applyAlignment="1">
      <alignment horizontal="center" vertical="center" wrapText="1"/>
      <protection/>
    </xf>
    <xf numFmtId="49" fontId="22" fillId="25" borderId="12" xfId="66" applyNumberFormat="1" applyFont="1" applyFill="1" applyBorder="1" applyAlignment="1">
      <alignment horizontal="center" vertical="center" wrapText="1"/>
      <protection/>
    </xf>
    <xf numFmtId="49" fontId="22" fillId="25" borderId="11" xfId="66" applyNumberFormat="1" applyFont="1" applyFill="1" applyBorder="1" applyAlignment="1">
      <alignment horizontal="center" vertical="center" wrapText="1"/>
      <protection/>
    </xf>
    <xf numFmtId="49" fontId="22" fillId="0" borderId="16" xfId="59" applyNumberFormat="1" applyFont="1" applyFill="1" applyBorder="1" applyAlignment="1">
      <alignment horizontal="center" vertical="center" wrapText="1"/>
      <protection/>
    </xf>
    <xf numFmtId="0" fontId="24" fillId="25" borderId="0" xfId="59" applyFont="1" applyFill="1" applyAlignment="1">
      <alignment vertical="center" wrapText="1"/>
      <protection/>
    </xf>
    <xf numFmtId="0" fontId="26" fillId="25" borderId="0" xfId="66" applyFont="1" applyFill="1" applyAlignment="1">
      <alignment vertical="center" wrapText="1"/>
      <protection/>
    </xf>
    <xf numFmtId="0" fontId="22" fillId="24" borderId="12" xfId="0" applyFont="1" applyFill="1" applyBorder="1" applyAlignment="1">
      <alignment horizontal="justify" vertical="center" wrapText="1"/>
    </xf>
    <xf numFmtId="49" fontId="20" fillId="26" borderId="10" xfId="0" applyNumberFormat="1" applyFont="1" applyFill="1" applyBorder="1" applyAlignment="1">
      <alignment horizontal="left" vertical="center" wrapText="1"/>
    </xf>
    <xf numFmtId="0" fontId="21" fillId="0" borderId="0" xfId="0" applyFont="1" applyFill="1" applyAlignment="1">
      <alignment vertical="center" wrapText="1"/>
    </xf>
    <xf numFmtId="0" fontId="21" fillId="0" borderId="0" xfId="0" applyFont="1" applyAlignment="1">
      <alignment vertical="center" wrapText="1"/>
    </xf>
    <xf numFmtId="49" fontId="20" fillId="10" borderId="16" xfId="0" applyNumberFormat="1" applyFont="1" applyFill="1" applyBorder="1" applyAlignment="1">
      <alignment horizontal="center" vertical="center" wrapText="1"/>
    </xf>
    <xf numFmtId="49" fontId="20" fillId="27" borderId="16" xfId="0" applyNumberFormat="1" applyFont="1" applyFill="1" applyBorder="1" applyAlignment="1">
      <alignment horizontal="center" vertical="center" wrapText="1"/>
    </xf>
    <xf numFmtId="49" fontId="20" fillId="4" borderId="11" xfId="0" applyNumberFormat="1"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5" borderId="11" xfId="0" applyNumberFormat="1" applyFont="1" applyFill="1" applyBorder="1" applyAlignment="1">
      <alignment horizontal="center" vertical="center" wrapText="1"/>
    </xf>
    <xf numFmtId="49" fontId="20" fillId="25" borderId="16" xfId="0" applyNumberFormat="1" applyFont="1" applyFill="1" applyBorder="1" applyAlignment="1">
      <alignment horizontal="center" vertical="center" wrapText="1"/>
    </xf>
    <xf numFmtId="0" fontId="21" fillId="8" borderId="12" xfId="0" applyFont="1" applyFill="1" applyBorder="1" applyAlignment="1">
      <alignment horizontal="left" vertical="center" wrapText="1"/>
    </xf>
    <xf numFmtId="49" fontId="21" fillId="29" borderId="12"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wrapText="1"/>
    </xf>
    <xf numFmtId="49" fontId="20" fillId="25" borderId="16" xfId="0" applyNumberFormat="1" applyFont="1" applyFill="1" applyBorder="1" applyAlignment="1">
      <alignment horizontal="left" vertical="center" wrapText="1"/>
    </xf>
    <xf numFmtId="49" fontId="24" fillId="27" borderId="12" xfId="66" applyNumberFormat="1" applyFont="1" applyFill="1" applyBorder="1" applyAlignment="1">
      <alignment horizontal="center" vertical="center" wrapText="1"/>
      <protection/>
    </xf>
    <xf numFmtId="49" fontId="21" fillId="31" borderId="12" xfId="0" applyNumberFormat="1" applyFont="1" applyFill="1" applyBorder="1" applyAlignment="1">
      <alignment horizontal="center" vertical="center" wrapText="1"/>
    </xf>
    <xf numFmtId="49" fontId="21" fillId="32" borderId="12" xfId="0" applyNumberFormat="1" applyFont="1" applyFill="1" applyBorder="1" applyAlignment="1">
      <alignment horizontal="center" vertical="center" wrapText="1"/>
    </xf>
    <xf numFmtId="49" fontId="20" fillId="10" borderId="16" xfId="0" applyNumberFormat="1" applyFont="1" applyFill="1" applyBorder="1" applyAlignment="1">
      <alignment vertical="center" wrapText="1"/>
    </xf>
    <xf numFmtId="0" fontId="27" fillId="0" borderId="0" xfId="0" applyFont="1" applyFill="1" applyAlignment="1">
      <alignment vertical="center" wrapText="1"/>
    </xf>
    <xf numFmtId="0" fontId="27" fillId="0" borderId="0" xfId="0" applyFont="1" applyAlignment="1">
      <alignment vertical="center" wrapText="1"/>
    </xf>
    <xf numFmtId="49" fontId="20" fillId="0" borderId="11"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0" xfId="0" applyNumberFormat="1" applyFont="1" applyAlignment="1">
      <alignment horizontal="right" vertical="center" wrapText="1"/>
    </xf>
    <xf numFmtId="49" fontId="20" fillId="0" borderId="0" xfId="0" applyNumberFormat="1" applyFont="1" applyAlignment="1">
      <alignment vertical="center" wrapText="1"/>
    </xf>
    <xf numFmtId="0" fontId="0" fillId="0" borderId="0" xfId="0" applyFill="1" applyAlignment="1">
      <alignment/>
    </xf>
    <xf numFmtId="0" fontId="20" fillId="0" borderId="0" xfId="0" applyFont="1" applyAlignment="1">
      <alignment vertical="center"/>
    </xf>
    <xf numFmtId="0" fontId="27" fillId="0" borderId="0" xfId="0" applyFont="1" applyFill="1" applyAlignment="1">
      <alignment vertical="center"/>
    </xf>
    <xf numFmtId="0" fontId="23" fillId="0" borderId="0" xfId="0" applyFont="1" applyFill="1" applyAlignment="1">
      <alignment/>
    </xf>
    <xf numFmtId="0" fontId="31" fillId="0" borderId="0" xfId="57" applyFont="1" applyFill="1" applyAlignment="1">
      <alignment vertical="top"/>
      <protection/>
    </xf>
    <xf numFmtId="0" fontId="12" fillId="0" borderId="0" xfId="0" applyFont="1" applyAlignment="1">
      <alignment vertical="center" wrapText="1"/>
    </xf>
    <xf numFmtId="0" fontId="25" fillId="0" borderId="0" xfId="0" applyFont="1" applyAlignment="1">
      <alignment horizontal="center" vertical="center"/>
    </xf>
    <xf numFmtId="0" fontId="12" fillId="0" borderId="0" xfId="0" applyFont="1" applyAlignment="1">
      <alignment vertical="center"/>
    </xf>
    <xf numFmtId="164" fontId="28" fillId="0" borderId="0" xfId="0" applyNumberFormat="1" applyFont="1" applyFill="1" applyAlignment="1">
      <alignment vertical="center" wrapText="1"/>
    </xf>
    <xf numFmtId="164" fontId="28" fillId="0" borderId="0" xfId="0" applyNumberFormat="1" applyFont="1" applyFill="1" applyAlignment="1">
      <alignment vertical="center"/>
    </xf>
    <xf numFmtId="0" fontId="32" fillId="0" borderId="0" xfId="0" applyFont="1" applyAlignment="1">
      <alignment vertical="center" wrapText="1"/>
    </xf>
    <xf numFmtId="0" fontId="32" fillId="0" borderId="0" xfId="0" applyFont="1" applyAlignment="1">
      <alignment vertical="center"/>
    </xf>
    <xf numFmtId="164" fontId="32" fillId="0" borderId="34" xfId="0" applyNumberFormat="1" applyFont="1" applyBorder="1" applyAlignment="1">
      <alignment vertical="center"/>
    </xf>
    <xf numFmtId="0" fontId="35" fillId="0" borderId="0" xfId="53" applyFont="1" applyAlignment="1">
      <alignment horizontal="center"/>
      <protection/>
    </xf>
    <xf numFmtId="0" fontId="0" fillId="0" borderId="0" xfId="53">
      <alignment/>
      <protection/>
    </xf>
    <xf numFmtId="0" fontId="35" fillId="0" borderId="0" xfId="53" applyFont="1" applyAlignment="1">
      <alignment horizontal="right"/>
      <protection/>
    </xf>
    <xf numFmtId="0" fontId="36" fillId="0" borderId="0" xfId="53" applyFont="1">
      <alignment/>
      <protection/>
    </xf>
    <xf numFmtId="0" fontId="37" fillId="0" borderId="0" xfId="53" applyFont="1">
      <alignment/>
      <protection/>
    </xf>
    <xf numFmtId="0" fontId="38" fillId="0" borderId="0" xfId="53" applyFont="1">
      <alignment/>
      <protection/>
    </xf>
    <xf numFmtId="0" fontId="39" fillId="0" borderId="0" xfId="53" applyFont="1" applyAlignment="1">
      <alignment vertical="center"/>
      <protection/>
    </xf>
    <xf numFmtId="0" fontId="35" fillId="0" borderId="0" xfId="53" applyFont="1" applyAlignment="1">
      <alignment vertical="center" wrapText="1"/>
      <protection/>
    </xf>
    <xf numFmtId="0" fontId="35" fillId="0" borderId="0" xfId="53" applyFont="1">
      <alignment/>
      <protection/>
    </xf>
    <xf numFmtId="49" fontId="29" fillId="0" borderId="0" xfId="0" applyNumberFormat="1" applyFont="1" applyFill="1" applyBorder="1" applyAlignment="1">
      <alignment vertical="center" wrapText="1"/>
    </xf>
    <xf numFmtId="0" fontId="29" fillId="0" borderId="0" xfId="0" applyFont="1" applyBorder="1" applyAlignment="1">
      <alignment vertical="center" wrapText="1"/>
    </xf>
    <xf numFmtId="0" fontId="20" fillId="0" borderId="14" xfId="53" applyFont="1" applyBorder="1" applyAlignment="1">
      <alignment horizontal="center" vertical="center" wrapText="1"/>
      <protection/>
    </xf>
    <xf numFmtId="0" fontId="22"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0" fillId="0" borderId="0" xfId="53" applyFont="1" applyAlignment="1">
      <alignment horizontal="center"/>
      <protection/>
    </xf>
    <xf numFmtId="0" fontId="24" fillId="27" borderId="12" xfId="0" applyFont="1" applyFill="1" applyBorder="1" applyAlignment="1">
      <alignment horizontal="center" vertical="center" wrapText="1"/>
    </xf>
    <xf numFmtId="0" fontId="24" fillId="27" borderId="12" xfId="0" applyFont="1" applyFill="1" applyBorder="1" applyAlignment="1">
      <alignment horizontal="left"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horizontal="left" vertical="center" wrapText="1"/>
    </xf>
    <xf numFmtId="0" fontId="24" fillId="35" borderId="12" xfId="0" applyFont="1" applyFill="1" applyBorder="1" applyAlignment="1">
      <alignment horizontal="center" vertical="center" wrapText="1"/>
    </xf>
    <xf numFmtId="0" fontId="24" fillId="35" borderId="12" xfId="0" applyFont="1" applyFill="1" applyBorder="1" applyAlignment="1">
      <alignment horizontal="left" vertical="center" wrapText="1"/>
    </xf>
    <xf numFmtId="0" fontId="22" fillId="24" borderId="12"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2" xfId="0" applyFont="1" applyFill="1" applyBorder="1" applyAlignment="1">
      <alignment horizontal="left" vertical="center" wrapText="1"/>
    </xf>
    <xf numFmtId="0" fontId="0" fillId="0" borderId="0" xfId="53" applyAlignment="1">
      <alignment vertical="center"/>
      <protection/>
    </xf>
    <xf numFmtId="0" fontId="8" fillId="0" borderId="0" xfId="53" applyFont="1" applyAlignment="1">
      <alignment vertical="center"/>
      <protection/>
    </xf>
    <xf numFmtId="0" fontId="22" fillId="35" borderId="12" xfId="0" applyFont="1" applyFill="1" applyBorder="1" applyAlignment="1">
      <alignment horizontal="center" vertical="center" wrapText="1"/>
    </xf>
    <xf numFmtId="0" fontId="22" fillId="35" borderId="12" xfId="0" applyFont="1" applyFill="1" applyBorder="1" applyAlignment="1">
      <alignment horizontal="left" vertical="center" wrapText="1"/>
    </xf>
    <xf numFmtId="0" fontId="22" fillId="35" borderId="12" xfId="0" applyNumberFormat="1" applyFont="1" applyFill="1" applyBorder="1" applyAlignment="1">
      <alignment horizontal="left" vertical="center" wrapText="1"/>
    </xf>
    <xf numFmtId="0" fontId="24" fillId="10" borderId="12" xfId="0" applyFont="1" applyFill="1" applyBorder="1" applyAlignment="1">
      <alignment vertical="center" wrapText="1"/>
    </xf>
    <xf numFmtId="0" fontId="22" fillId="35"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xf>
    <xf numFmtId="0" fontId="21" fillId="3" borderId="29" xfId="0" applyFont="1" applyFill="1" applyBorder="1" applyAlignment="1">
      <alignment horizontal="center" vertical="center" wrapText="1"/>
    </xf>
    <xf numFmtId="0" fontId="21" fillId="3" borderId="35" xfId="0" applyFont="1" applyFill="1" applyBorder="1" applyAlignment="1">
      <alignment horizontal="justify" vertical="center" wrapText="1"/>
    </xf>
    <xf numFmtId="0" fontId="36" fillId="0" borderId="0" xfId="53" applyFont="1" applyAlignment="1">
      <alignment horizontal="right"/>
      <protection/>
    </xf>
    <xf numFmtId="0" fontId="21" fillId="0" borderId="0" xfId="53" applyFont="1" applyAlignment="1">
      <alignment horizontal="center" vertical="center"/>
      <protection/>
    </xf>
    <xf numFmtId="0" fontId="33" fillId="0" borderId="0" xfId="53" applyFont="1">
      <alignment/>
      <protection/>
    </xf>
    <xf numFmtId="0" fontId="40" fillId="0" borderId="0" xfId="53" applyFont="1" applyAlignment="1">
      <alignment horizontal="center"/>
      <protection/>
    </xf>
    <xf numFmtId="0" fontId="40" fillId="0" borderId="0" xfId="53" applyFont="1" applyAlignment="1">
      <alignment horizontal="left"/>
      <protection/>
    </xf>
    <xf numFmtId="164" fontId="23" fillId="0" borderId="0" xfId="53" applyNumberFormat="1" applyFont="1">
      <alignment/>
      <protection/>
    </xf>
    <xf numFmtId="0" fontId="20" fillId="0" borderId="0" xfId="53" applyFont="1">
      <alignment/>
      <protection/>
    </xf>
    <xf numFmtId="0" fontId="20" fillId="0" borderId="0" xfId="53" applyFont="1" applyAlignment="1">
      <alignment horizontal="right"/>
      <protection/>
    </xf>
    <xf numFmtId="0" fontId="24" fillId="0" borderId="12" xfId="53" applyFont="1" applyBorder="1" applyAlignment="1">
      <alignment horizontal="center" vertical="center" wrapText="1"/>
      <protection/>
    </xf>
    <xf numFmtId="3" fontId="24" fillId="0" borderId="12" xfId="58" applyNumberFormat="1" applyFont="1" applyFill="1" applyBorder="1" applyAlignment="1">
      <alignment horizontal="center" vertical="center" wrapText="1"/>
      <protection/>
    </xf>
    <xf numFmtId="0" fontId="32" fillId="0" borderId="0" xfId="53" applyFont="1">
      <alignment/>
      <protection/>
    </xf>
    <xf numFmtId="49" fontId="22" fillId="24" borderId="12" xfId="55" applyNumberFormat="1" applyFont="1" applyFill="1" applyBorder="1" applyAlignment="1">
      <alignment horizontal="center" vertical="center"/>
      <protection/>
    </xf>
    <xf numFmtId="0" fontId="22" fillId="24" borderId="12" xfId="55" applyFont="1" applyFill="1" applyBorder="1" applyAlignment="1">
      <alignment vertical="center" wrapText="1"/>
      <protection/>
    </xf>
    <xf numFmtId="49" fontId="22" fillId="4" borderId="12" xfId="55" applyNumberFormat="1" applyFont="1" applyFill="1" applyBorder="1" applyAlignment="1">
      <alignment horizontal="center" vertical="center"/>
      <protection/>
    </xf>
    <xf numFmtId="0" fontId="22" fillId="4" borderId="12" xfId="55" applyFont="1" applyFill="1" applyBorder="1" applyAlignment="1">
      <alignment vertical="center" wrapText="1"/>
      <protection/>
    </xf>
    <xf numFmtId="49" fontId="22" fillId="0" borderId="12" xfId="55" applyNumberFormat="1" applyFont="1" applyBorder="1" applyAlignment="1">
      <alignment horizontal="center" vertical="center"/>
      <protection/>
    </xf>
    <xf numFmtId="0" fontId="22" fillId="0" borderId="12" xfId="55" applyFont="1" applyBorder="1" applyAlignment="1">
      <alignment vertical="center" wrapText="1"/>
      <protection/>
    </xf>
    <xf numFmtId="0" fontId="22" fillId="0" borderId="0" xfId="53" applyFont="1" applyAlignment="1">
      <alignment horizontal="center"/>
      <protection/>
    </xf>
    <xf numFmtId="0" fontId="22" fillId="0" borderId="0" xfId="53" applyFont="1" applyAlignment="1">
      <alignment horizontal="left"/>
      <protection/>
    </xf>
    <xf numFmtId="164" fontId="22" fillId="0" borderId="0" xfId="53" applyNumberFormat="1" applyFont="1">
      <alignment/>
      <protection/>
    </xf>
    <xf numFmtId="49" fontId="21" fillId="0" borderId="12" xfId="0" applyNumberFormat="1" applyFont="1" applyFill="1" applyBorder="1" applyAlignment="1">
      <alignment horizontal="center" vertical="center" wrapText="1"/>
    </xf>
    <xf numFmtId="0" fontId="20" fillId="25" borderId="16" xfId="0" applyFont="1" applyFill="1" applyBorder="1" applyAlignment="1">
      <alignment horizontal="left" vertical="center" wrapText="1"/>
    </xf>
    <xf numFmtId="164" fontId="32" fillId="0" borderId="0" xfId="0" applyNumberFormat="1" applyFont="1" applyBorder="1" applyAlignment="1">
      <alignment vertical="center"/>
    </xf>
    <xf numFmtId="0" fontId="21" fillId="26" borderId="11" xfId="0" applyFont="1" applyFill="1" applyBorder="1" applyAlignment="1">
      <alignment horizontal="center" vertical="center" wrapText="1"/>
    </xf>
    <xf numFmtId="49" fontId="21" fillId="26" borderId="11" xfId="0" applyNumberFormat="1" applyFont="1" applyFill="1" applyBorder="1" applyAlignment="1">
      <alignment horizontal="center" vertical="center" wrapText="1"/>
    </xf>
    <xf numFmtId="0" fontId="21" fillId="26" borderId="11" xfId="0" applyFont="1" applyFill="1" applyBorder="1" applyAlignment="1">
      <alignment horizontal="right" vertical="center" wrapText="1"/>
    </xf>
    <xf numFmtId="0" fontId="21" fillId="26" borderId="16" xfId="0" applyFont="1" applyFill="1" applyBorder="1" applyAlignment="1">
      <alignment horizontal="center" vertical="center" wrapText="1"/>
    </xf>
    <xf numFmtId="49" fontId="21" fillId="26" borderId="16" xfId="0" applyNumberFormat="1" applyFont="1" applyFill="1" applyBorder="1" applyAlignment="1">
      <alignment horizontal="center" vertical="center" wrapText="1"/>
    </xf>
    <xf numFmtId="0" fontId="21" fillId="8" borderId="11" xfId="0" applyFont="1" applyFill="1" applyBorder="1" applyAlignment="1">
      <alignment horizontal="center" vertical="center" wrapText="1"/>
    </xf>
    <xf numFmtId="0" fontId="41" fillId="0" borderId="0" xfId="53" applyFont="1">
      <alignment/>
      <protection/>
    </xf>
    <xf numFmtId="0" fontId="22" fillId="25" borderId="29" xfId="0" applyFont="1" applyFill="1" applyBorder="1" applyAlignment="1">
      <alignment horizontal="center" vertical="center" wrapText="1"/>
    </xf>
    <xf numFmtId="0" fontId="20" fillId="0" borderId="0" xfId="53" applyFont="1" applyAlignment="1">
      <alignment horizontal="center" vertical="center" wrapText="1"/>
      <protection/>
    </xf>
    <xf numFmtId="0" fontId="22" fillId="0" borderId="0" xfId="53" applyFont="1" applyAlignment="1">
      <alignment vertical="center" wrapText="1"/>
      <protection/>
    </xf>
    <xf numFmtId="0" fontId="20" fillId="0" borderId="14" xfId="53" applyFont="1" applyBorder="1" applyAlignment="1">
      <alignment horizontal="center" vertical="center"/>
      <protection/>
    </xf>
    <xf numFmtId="49" fontId="42" fillId="0" borderId="18" xfId="0" applyNumberFormat="1" applyFont="1" applyBorder="1" applyAlignment="1">
      <alignment horizontal="center"/>
    </xf>
    <xf numFmtId="0" fontId="43" fillId="10" borderId="12" xfId="0" applyFont="1" applyFill="1" applyBorder="1" applyAlignment="1">
      <alignment horizontal="center" vertical="center" wrapText="1"/>
    </xf>
    <xf numFmtId="0" fontId="43" fillId="10" borderId="12" xfId="0" applyFont="1" applyFill="1" applyBorder="1" applyAlignment="1">
      <alignment horizontal="left" vertical="center" wrapText="1"/>
    </xf>
    <xf numFmtId="0" fontId="42" fillId="0" borderId="12" xfId="0" applyFont="1" applyBorder="1" applyAlignment="1">
      <alignment horizontal="center" vertical="center" wrapText="1"/>
    </xf>
    <xf numFmtId="0" fontId="42" fillId="0" borderId="12" xfId="0" applyFont="1" applyBorder="1" applyAlignment="1">
      <alignment horizontal="left" vertical="center" wrapText="1"/>
    </xf>
    <xf numFmtId="49" fontId="43" fillId="10" borderId="18" xfId="0" applyNumberFormat="1" applyFont="1" applyFill="1" applyBorder="1" applyAlignment="1">
      <alignment horizontal="center"/>
    </xf>
    <xf numFmtId="49" fontId="43" fillId="10" borderId="18" xfId="0" applyNumberFormat="1" applyFont="1" applyFill="1" applyBorder="1" applyAlignment="1">
      <alignment wrapText="1"/>
    </xf>
    <xf numFmtId="49" fontId="22" fillId="35" borderId="18" xfId="0" applyNumberFormat="1" applyFont="1" applyFill="1" applyBorder="1" applyAlignment="1">
      <alignment horizontal="center"/>
    </xf>
    <xf numFmtId="49" fontId="22" fillId="35" borderId="18" xfId="0" applyNumberFormat="1" applyFont="1" applyFill="1" applyBorder="1" applyAlignment="1">
      <alignment wrapText="1"/>
    </xf>
    <xf numFmtId="49" fontId="42" fillId="0" borderId="18" xfId="0" applyNumberFormat="1" applyFont="1" applyBorder="1" applyAlignment="1">
      <alignment wrapText="1"/>
    </xf>
    <xf numFmtId="49" fontId="24" fillId="10" borderId="12" xfId="0" applyNumberFormat="1" applyFont="1" applyFill="1" applyBorder="1" applyAlignment="1">
      <alignment horizontal="center"/>
    </xf>
    <xf numFmtId="0" fontId="24" fillId="10" borderId="12" xfId="0" applyFont="1" applyFill="1" applyBorder="1" applyAlignment="1">
      <alignment vertical="top" wrapText="1"/>
    </xf>
    <xf numFmtId="49" fontId="22" fillId="24" borderId="12" xfId="0" applyNumberFormat="1" applyFont="1" applyFill="1" applyBorder="1" applyAlignment="1">
      <alignment horizontal="center" vertical="center"/>
    </xf>
    <xf numFmtId="49" fontId="22" fillId="0" borderId="12" xfId="0" applyNumberFormat="1" applyFont="1" applyBorder="1" applyAlignment="1">
      <alignment horizontal="center"/>
    </xf>
    <xf numFmtId="0" fontId="22" fillId="0" borderId="12" xfId="0" applyFont="1" applyBorder="1" applyAlignment="1">
      <alignment vertical="top" wrapText="1"/>
    </xf>
    <xf numFmtId="49" fontId="42" fillId="4" borderId="18" xfId="0" applyNumberFormat="1" applyFont="1" applyFill="1" applyBorder="1" applyAlignment="1">
      <alignment horizontal="center"/>
    </xf>
    <xf numFmtId="2" fontId="42" fillId="4" borderId="18" xfId="0" applyNumberFormat="1" applyFont="1" applyFill="1" applyBorder="1" applyAlignment="1">
      <alignment wrapText="1"/>
    </xf>
    <xf numFmtId="49" fontId="24" fillId="10" borderId="18" xfId="0" applyNumberFormat="1" applyFont="1" applyFill="1" applyBorder="1" applyAlignment="1">
      <alignment wrapText="1"/>
    </xf>
    <xf numFmtId="49" fontId="42" fillId="35" borderId="18" xfId="0" applyNumberFormat="1" applyFont="1" applyFill="1" applyBorder="1" applyAlignment="1">
      <alignment horizontal="center"/>
    </xf>
    <xf numFmtId="49" fontId="42" fillId="35" borderId="18" xfId="0" applyNumberFormat="1" applyFont="1" applyFill="1" applyBorder="1" applyAlignment="1">
      <alignment wrapText="1"/>
    </xf>
    <xf numFmtId="49" fontId="42" fillId="0" borderId="19" xfId="0" applyNumberFormat="1" applyFont="1" applyBorder="1" applyAlignment="1">
      <alignment wrapText="1"/>
    </xf>
    <xf numFmtId="49" fontId="24" fillId="10" borderId="12" xfId="0" applyNumberFormat="1" applyFont="1" applyFill="1" applyBorder="1" applyAlignment="1">
      <alignment horizontal="center" vertical="center"/>
    </xf>
    <xf numFmtId="49" fontId="22" fillId="35" borderId="12" xfId="0" applyNumberFormat="1" applyFont="1" applyFill="1" applyBorder="1" applyAlignment="1">
      <alignment horizontal="center" vertical="center"/>
    </xf>
    <xf numFmtId="49" fontId="22" fillId="4" borderId="12" xfId="0" applyNumberFormat="1" applyFont="1" applyFill="1" applyBorder="1" applyAlignment="1">
      <alignment horizontal="center" vertical="center"/>
    </xf>
    <xf numFmtId="49" fontId="32" fillId="10" borderId="12" xfId="60" applyNumberFormat="1" applyFont="1" applyFill="1" applyBorder="1" applyAlignment="1">
      <alignment horizontal="center"/>
      <protection/>
    </xf>
    <xf numFmtId="0" fontId="32" fillId="10" borderId="12" xfId="60" applyFont="1" applyFill="1" applyBorder="1" applyAlignment="1">
      <alignment/>
      <protection/>
    </xf>
    <xf numFmtId="49" fontId="32" fillId="35" borderId="12" xfId="60" applyNumberFormat="1" applyFont="1" applyFill="1" applyBorder="1" applyAlignment="1">
      <alignment horizontal="center"/>
      <protection/>
    </xf>
    <xf numFmtId="0" fontId="32" fillId="35" borderId="12" xfId="60" applyFont="1" applyFill="1" applyBorder="1" applyAlignment="1">
      <alignment wrapText="1"/>
      <protection/>
    </xf>
    <xf numFmtId="49" fontId="32" fillId="0" borderId="12" xfId="60" applyNumberFormat="1" applyFont="1" applyBorder="1" applyAlignment="1">
      <alignment horizontal="center"/>
      <protection/>
    </xf>
    <xf numFmtId="0" fontId="32" fillId="0" borderId="12" xfId="60" applyFont="1" applyBorder="1" applyAlignment="1">
      <alignment wrapText="1"/>
      <protection/>
    </xf>
    <xf numFmtId="0" fontId="24" fillId="27" borderId="12" xfId="0" applyFont="1" applyFill="1" applyBorder="1" applyAlignment="1">
      <alignment horizontal="left" vertical="center"/>
    </xf>
    <xf numFmtId="0" fontId="24" fillId="35" borderId="12" xfId="0" applyFont="1" applyFill="1" applyBorder="1" applyAlignment="1">
      <alignment horizontal="center" vertical="center"/>
    </xf>
    <xf numFmtId="0" fontId="24" fillId="35" borderId="12" xfId="0" applyFont="1" applyFill="1" applyBorder="1" applyAlignment="1">
      <alignment horizontal="left" vertical="center"/>
    </xf>
    <xf numFmtId="0" fontId="22" fillId="0" borderId="12" xfId="0" applyFont="1" applyBorder="1" applyAlignment="1">
      <alignment horizontal="center" vertical="center"/>
    </xf>
    <xf numFmtId="0" fontId="22" fillId="0" borderId="12" xfId="0" applyFont="1" applyBorder="1" applyAlignment="1">
      <alignment horizontal="left" vertical="top" wrapText="1"/>
    </xf>
    <xf numFmtId="0" fontId="22" fillId="25" borderId="14" xfId="0" applyFont="1" applyFill="1" applyBorder="1" applyAlignment="1">
      <alignment horizontal="justify" vertical="center" wrapText="1"/>
    </xf>
    <xf numFmtId="0" fontId="21" fillId="36" borderId="12" xfId="0" applyFont="1" applyFill="1" applyBorder="1" applyAlignment="1">
      <alignment vertical="center" wrapText="1"/>
    </xf>
    <xf numFmtId="165" fontId="21" fillId="26" borderId="14"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21" fillId="36" borderId="12" xfId="57" applyNumberFormat="1" applyFont="1" applyFill="1" applyBorder="1" applyAlignment="1">
      <alignment horizontal="center" vertical="center" wrapText="1"/>
      <protection/>
    </xf>
    <xf numFmtId="0" fontId="24" fillId="36" borderId="11" xfId="0" applyFont="1" applyFill="1" applyBorder="1" applyAlignment="1">
      <alignment horizontal="center" vertical="center" wrapText="1"/>
    </xf>
    <xf numFmtId="0" fontId="24" fillId="36"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0" fillId="0" borderId="0" xfId="0" applyFont="1" applyFill="1" applyBorder="1" applyAlignment="1">
      <alignment horizontal="left" vertical="center" wrapText="1"/>
    </xf>
    <xf numFmtId="49" fontId="20" fillId="0" borderId="17"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0" fontId="20" fillId="0" borderId="36" xfId="0" applyFont="1" applyFill="1" applyBorder="1" applyAlignment="1">
      <alignment horizontal="left" vertical="center" wrapText="1"/>
    </xf>
    <xf numFmtId="49" fontId="20" fillId="24" borderId="29" xfId="0"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1" xfId="0" applyFont="1" applyBorder="1" applyAlignment="1">
      <alignment horizontal="left" vertical="center" wrapText="1"/>
    </xf>
    <xf numFmtId="166" fontId="28" fillId="0" borderId="0" xfId="0" applyNumberFormat="1" applyFont="1" applyFill="1" applyAlignment="1">
      <alignment vertical="center"/>
    </xf>
    <xf numFmtId="166" fontId="28" fillId="0" borderId="0" xfId="0" applyNumberFormat="1" applyFont="1" applyFill="1" applyAlignment="1">
      <alignment vertical="center" wrapText="1"/>
    </xf>
    <xf numFmtId="165" fontId="22" fillId="0" borderId="0" xfId="59" applyNumberFormat="1" applyFont="1" applyFill="1" applyAlignment="1">
      <alignment vertical="center"/>
      <protection/>
    </xf>
    <xf numFmtId="166" fontId="22" fillId="24" borderId="12" xfId="56" applyNumberFormat="1" applyFont="1" applyFill="1" applyBorder="1" applyAlignment="1">
      <alignment vertical="center"/>
      <protection/>
    </xf>
    <xf numFmtId="166" fontId="22" fillId="0" borderId="12" xfId="56" applyNumberFormat="1" applyFont="1" applyFill="1" applyBorder="1" applyAlignment="1">
      <alignment vertical="center"/>
      <protection/>
    </xf>
    <xf numFmtId="0" fontId="12" fillId="0" borderId="0" xfId="0" applyFont="1" applyAlignment="1">
      <alignment horizontal="center" vertical="center" wrapText="1"/>
    </xf>
    <xf numFmtId="2" fontId="20" fillId="0" borderId="0" xfId="0" applyNumberFormat="1" applyFont="1" applyAlignment="1">
      <alignment horizontal="center" vertical="center" wrapText="1"/>
    </xf>
    <xf numFmtId="0" fontId="12" fillId="0" borderId="0" xfId="0" applyFont="1" applyAlignment="1">
      <alignment horizontal="center" vertical="center"/>
    </xf>
    <xf numFmtId="0" fontId="21" fillId="26" borderId="17" xfId="0" applyFont="1" applyFill="1" applyBorder="1" applyAlignment="1">
      <alignment horizontal="center" vertical="center" wrapText="1"/>
    </xf>
    <xf numFmtId="49" fontId="20" fillId="25" borderId="29" xfId="0" applyNumberFormat="1" applyFont="1" applyFill="1" applyBorder="1" applyAlignment="1">
      <alignment horizontal="center" vertical="center" wrapText="1"/>
    </xf>
    <xf numFmtId="49" fontId="21" fillId="8" borderId="29" xfId="0" applyNumberFormat="1" applyFont="1" applyFill="1" applyBorder="1" applyAlignment="1">
      <alignment horizontal="center" vertical="center" wrapText="1"/>
    </xf>
    <xf numFmtId="49" fontId="22" fillId="4" borderId="29" xfId="0" applyNumberFormat="1" applyFont="1" applyFill="1" applyBorder="1" applyAlignment="1">
      <alignment horizontal="center" vertical="center" wrapText="1"/>
    </xf>
    <xf numFmtId="49" fontId="22" fillId="25" borderId="29" xfId="0" applyNumberFormat="1" applyFont="1" applyFill="1" applyBorder="1" applyAlignment="1">
      <alignment horizontal="center" vertical="center" wrapText="1"/>
    </xf>
    <xf numFmtId="49" fontId="21" fillId="29" borderId="17" xfId="0" applyNumberFormat="1" applyFont="1" applyFill="1" applyBorder="1" applyAlignment="1">
      <alignment horizontal="center" vertical="center" wrapText="1"/>
    </xf>
    <xf numFmtId="0" fontId="20" fillId="8" borderId="17"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1" fillId="29" borderId="29"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2" borderId="11" xfId="0" applyFont="1" applyFill="1" applyBorder="1" applyAlignment="1">
      <alignment horizontal="center" vertical="center" wrapText="1"/>
    </xf>
    <xf numFmtId="0" fontId="20" fillId="26" borderId="17" xfId="0" applyFont="1" applyFill="1" applyBorder="1" applyAlignment="1">
      <alignment horizontal="center" vertical="center" wrapText="1"/>
    </xf>
    <xf numFmtId="49" fontId="21" fillId="29" borderId="11" xfId="0" applyNumberFormat="1" applyFont="1" applyFill="1" applyBorder="1" applyAlignment="1">
      <alignment horizontal="center" vertical="center" wrapText="1"/>
    </xf>
    <xf numFmtId="49" fontId="20" fillId="31" borderId="11" xfId="0" applyNumberFormat="1" applyFont="1" applyFill="1" applyBorder="1" applyAlignment="1">
      <alignment horizontal="center" vertical="center" wrapText="1"/>
    </xf>
    <xf numFmtId="49" fontId="20" fillId="37"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49" fontId="20" fillId="26" borderId="17" xfId="0" applyNumberFormat="1" applyFont="1" applyFill="1" applyBorder="1" applyAlignment="1">
      <alignment horizontal="center" vertical="center" wrapText="1"/>
    </xf>
    <xf numFmtId="0" fontId="21" fillId="27"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49" fontId="22" fillId="24" borderId="29" xfId="0" applyNumberFormat="1" applyFont="1" applyFill="1" applyBorder="1" applyAlignment="1">
      <alignment horizontal="center" vertical="center" wrapText="1"/>
    </xf>
    <xf numFmtId="49" fontId="21" fillId="8" borderId="17" xfId="0" applyNumberFormat="1" applyFont="1" applyFill="1" applyBorder="1" applyAlignment="1">
      <alignment horizontal="center" vertical="center" wrapText="1"/>
    </xf>
    <xf numFmtId="49" fontId="20" fillId="24" borderId="17" xfId="0" applyNumberFormat="1" applyFont="1" applyFill="1" applyBorder="1" applyAlignment="1">
      <alignment horizontal="center" vertical="center" wrapText="1"/>
    </xf>
    <xf numFmtId="49" fontId="20" fillId="31" borderId="17" xfId="0" applyNumberFormat="1" applyFont="1" applyFill="1" applyBorder="1" applyAlignment="1">
      <alignment horizontal="center" vertical="center" wrapText="1"/>
    </xf>
    <xf numFmtId="49" fontId="20" fillId="26" borderId="29" xfId="0" applyNumberFormat="1" applyFont="1" applyFill="1" applyBorder="1" applyAlignment="1">
      <alignment horizontal="center" vertical="center" wrapText="1"/>
    </xf>
    <xf numFmtId="49" fontId="20" fillId="4" borderId="17" xfId="0" applyNumberFormat="1" applyFont="1" applyFill="1" applyBorder="1" applyAlignment="1">
      <alignment horizontal="center" vertical="center" wrapText="1"/>
    </xf>
    <xf numFmtId="49" fontId="20" fillId="25" borderId="17" xfId="0" applyNumberFormat="1"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27" borderId="11"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25" borderId="29" xfId="0" applyFont="1" applyFill="1" applyBorder="1" applyAlignment="1">
      <alignment horizontal="center" vertical="center" wrapText="1"/>
    </xf>
    <xf numFmtId="49" fontId="20" fillId="32" borderId="17" xfId="0" applyNumberFormat="1" applyFont="1" applyFill="1" applyBorder="1" applyAlignment="1">
      <alignment horizontal="center" vertical="center" wrapText="1"/>
    </xf>
    <xf numFmtId="49" fontId="21" fillId="27" borderId="17" xfId="0" applyNumberFormat="1" applyFont="1" applyFill="1" applyBorder="1" applyAlignment="1">
      <alignment horizontal="center" vertical="center" wrapText="1"/>
    </xf>
    <xf numFmtId="49" fontId="20" fillId="10" borderId="11" xfId="0" applyNumberFormat="1" applyFont="1" applyFill="1" applyBorder="1" applyAlignment="1">
      <alignment horizontal="center" vertical="center" wrapText="1"/>
    </xf>
    <xf numFmtId="0" fontId="21" fillId="27" borderId="29" xfId="0" applyFont="1" applyFill="1" applyBorder="1" applyAlignment="1">
      <alignment horizontal="center" vertical="center" wrapText="1"/>
    </xf>
    <xf numFmtId="0" fontId="21" fillId="8" borderId="29" xfId="0" applyFont="1" applyFill="1" applyBorder="1" applyAlignment="1">
      <alignment horizontal="center" vertical="center" wrapText="1"/>
    </xf>
    <xf numFmtId="49" fontId="20" fillId="0" borderId="0" xfId="0" applyNumberFormat="1" applyFont="1" applyAlignment="1">
      <alignment horizontal="center" vertical="center"/>
    </xf>
    <xf numFmtId="0" fontId="21" fillId="26" borderId="12" xfId="0" applyFont="1" applyFill="1" applyBorder="1" applyAlignment="1">
      <alignment horizontal="center" vertical="center" wrapText="1"/>
    </xf>
    <xf numFmtId="49" fontId="22" fillId="25" borderId="16" xfId="0" applyNumberFormat="1" applyFont="1" applyFill="1" applyBorder="1" applyAlignment="1">
      <alignment vertical="center" wrapText="1"/>
    </xf>
    <xf numFmtId="0" fontId="32" fillId="0" borderId="0" xfId="0" applyFont="1" applyAlignment="1">
      <alignment horizontal="center" vertical="center"/>
    </xf>
    <xf numFmtId="49" fontId="22" fillId="25" borderId="11" xfId="0" applyNumberFormat="1" applyFont="1" applyFill="1" applyBorder="1" applyAlignment="1">
      <alignment horizontal="center" vertical="center" wrapText="1"/>
    </xf>
    <xf numFmtId="165" fontId="28" fillId="0" borderId="0" xfId="0" applyNumberFormat="1" applyFont="1" applyFill="1" applyAlignment="1">
      <alignment vertical="center"/>
    </xf>
    <xf numFmtId="165" fontId="28" fillId="0" borderId="0" xfId="0" applyNumberFormat="1" applyFont="1" applyFill="1" applyAlignment="1">
      <alignment vertical="center" wrapText="1"/>
    </xf>
    <xf numFmtId="165" fontId="24" fillId="0" borderId="0" xfId="59" applyNumberFormat="1" applyFont="1" applyFill="1" applyAlignment="1">
      <alignment vertical="center"/>
      <protection/>
    </xf>
    <xf numFmtId="165" fontId="0" fillId="0" borderId="0" xfId="0" applyNumberFormat="1" applyFill="1" applyAlignment="1">
      <alignment/>
    </xf>
    <xf numFmtId="165" fontId="0" fillId="0" borderId="0" xfId="0" applyNumberFormat="1" applyFill="1" applyAlignment="1">
      <alignment wrapText="1"/>
    </xf>
    <xf numFmtId="165" fontId="26" fillId="0" borderId="0" xfId="66" applyNumberFormat="1" applyFont="1" applyFill="1" applyAlignment="1">
      <alignment vertical="center"/>
      <protection/>
    </xf>
    <xf numFmtId="165" fontId="22" fillId="0" borderId="0" xfId="59" applyNumberFormat="1" applyFont="1" applyFill="1" applyAlignment="1">
      <alignment horizontal="center" vertical="center"/>
      <protection/>
    </xf>
    <xf numFmtId="2" fontId="20" fillId="23" borderId="8" xfId="63" applyNumberFormat="1" applyFont="1" applyAlignment="1">
      <alignment vertical="center" wrapText="1"/>
    </xf>
    <xf numFmtId="49" fontId="1" fillId="23" borderId="8" xfId="63" applyNumberFormat="1" applyFont="1" applyAlignment="1">
      <alignment horizontal="center" vertical="center" wrapText="1"/>
    </xf>
    <xf numFmtId="49" fontId="1" fillId="23" borderId="8" xfId="63" applyNumberFormat="1" applyFont="1" applyAlignment="1">
      <alignment vertical="center" wrapText="1"/>
    </xf>
    <xf numFmtId="49" fontId="20" fillId="38" borderId="10" xfId="0" applyNumberFormat="1" applyFont="1" applyFill="1" applyBorder="1" applyAlignment="1">
      <alignment horizontal="left" vertical="center" wrapText="1"/>
    </xf>
    <xf numFmtId="49" fontId="20" fillId="39" borderId="12" xfId="0" applyNumberFormat="1" applyFont="1" applyFill="1" applyBorder="1" applyAlignment="1">
      <alignment horizontal="center" vertical="center" wrapText="1"/>
    </xf>
    <xf numFmtId="49" fontId="20" fillId="0" borderId="10" xfId="0" applyNumberFormat="1" applyFont="1" applyFill="1" applyBorder="1" applyAlignment="1">
      <alignment horizontal="left" vertical="center" wrapText="1"/>
    </xf>
    <xf numFmtId="0" fontId="22" fillId="4" borderId="0" xfId="70" applyFont="1" applyBorder="1" applyAlignment="1">
      <alignment horizontal="left" vertical="center" wrapText="1"/>
    </xf>
    <xf numFmtId="49" fontId="22" fillId="4" borderId="12" xfId="70" applyNumberFormat="1" applyFont="1" applyBorder="1" applyAlignment="1">
      <alignment horizontal="center" vertical="center" wrapText="1"/>
    </xf>
    <xf numFmtId="49" fontId="22" fillId="4" borderId="17" xfId="70" applyNumberFormat="1" applyFont="1" applyBorder="1" applyAlignment="1">
      <alignment horizontal="center" vertical="center" wrapText="1"/>
    </xf>
    <xf numFmtId="49" fontId="22" fillId="4" borderId="15" xfId="70" applyNumberFormat="1" applyFont="1" applyBorder="1" applyAlignment="1">
      <alignment horizontal="left" vertical="center" wrapText="1"/>
    </xf>
    <xf numFmtId="49" fontId="20" fillId="40" borderId="12" xfId="0" applyNumberFormat="1" applyFont="1" applyFill="1" applyBorder="1" applyAlignment="1">
      <alignment horizontal="center" vertical="center" wrapText="1"/>
    </xf>
    <xf numFmtId="4" fontId="20" fillId="0" borderId="0" xfId="53" applyNumberFormat="1" applyFont="1" applyAlignment="1">
      <alignment vertical="center" wrapText="1"/>
      <protection/>
    </xf>
    <xf numFmtId="4" fontId="20" fillId="0" borderId="12" xfId="53" applyNumberFormat="1" applyFont="1" applyBorder="1" applyAlignment="1">
      <alignment horizontal="center" vertical="center" wrapText="1"/>
      <protection/>
    </xf>
    <xf numFmtId="4" fontId="24" fillId="41" borderId="12" xfId="0" applyNumberFormat="1" applyFont="1" applyFill="1" applyBorder="1" applyAlignment="1">
      <alignment horizontal="center" vertical="center" wrapText="1"/>
    </xf>
    <xf numFmtId="4" fontId="24" fillId="27" borderId="12" xfId="0" applyNumberFormat="1" applyFont="1" applyFill="1" applyBorder="1" applyAlignment="1">
      <alignment horizontal="center" vertical="center" wrapText="1"/>
    </xf>
    <xf numFmtId="4" fontId="24" fillId="10" borderId="12" xfId="0" applyNumberFormat="1" applyFont="1" applyFill="1" applyBorder="1" applyAlignment="1">
      <alignment horizontal="center" vertical="center" wrapText="1"/>
    </xf>
    <xf numFmtId="4" fontId="22" fillId="35" borderId="12" xfId="0" applyNumberFormat="1" applyFont="1" applyFill="1" applyBorder="1" applyAlignment="1">
      <alignment horizontal="center" vertical="center" wrapText="1"/>
    </xf>
    <xf numFmtId="4" fontId="22" fillId="0" borderId="12" xfId="0" applyNumberFormat="1" applyFont="1" applyBorder="1" applyAlignment="1">
      <alignment horizontal="center" vertical="center" wrapText="1"/>
    </xf>
    <xf numFmtId="4" fontId="22" fillId="10" borderId="12" xfId="0" applyNumberFormat="1" applyFont="1" applyFill="1" applyBorder="1" applyAlignment="1">
      <alignment horizontal="center" vertical="center" wrapText="1"/>
    </xf>
    <xf numFmtId="4" fontId="22" fillId="4" borderId="12"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wrapText="1"/>
    </xf>
    <xf numFmtId="4" fontId="24" fillId="27" borderId="12" xfId="0" applyNumberFormat="1" applyFont="1" applyFill="1" applyBorder="1" applyAlignment="1">
      <alignment horizontal="center" vertical="center"/>
    </xf>
    <xf numFmtId="4" fontId="24" fillId="3" borderId="12" xfId="0" applyNumberFormat="1" applyFont="1" applyFill="1" applyBorder="1" applyAlignment="1">
      <alignment horizontal="center" vertical="center"/>
    </xf>
    <xf numFmtId="4" fontId="24" fillId="35" borderId="12" xfId="0" applyNumberFormat="1" applyFont="1" applyFill="1" applyBorder="1" applyAlignment="1">
      <alignment horizontal="center" vertical="center"/>
    </xf>
    <xf numFmtId="4" fontId="22" fillId="24" borderId="12" xfId="0" applyNumberFormat="1" applyFont="1" applyFill="1" applyBorder="1" applyAlignment="1">
      <alignment horizontal="center" vertical="center"/>
    </xf>
    <xf numFmtId="4" fontId="22" fillId="0" borderId="12" xfId="0" applyNumberFormat="1" applyFont="1" applyBorder="1" applyAlignment="1">
      <alignment horizontal="center" vertical="center"/>
    </xf>
    <xf numFmtId="0" fontId="22" fillId="0" borderId="0" xfId="0" applyFont="1" applyAlignment="1">
      <alignment wrapText="1"/>
    </xf>
    <xf numFmtId="0" fontId="22" fillId="0" borderId="37" xfId="0" applyFont="1" applyBorder="1" applyAlignment="1">
      <alignment wrapText="1"/>
    </xf>
    <xf numFmtId="49" fontId="21" fillId="29" borderId="33" xfId="0" applyNumberFormat="1" applyFont="1" applyFill="1" applyBorder="1" applyAlignment="1">
      <alignment horizontal="center" vertical="center" wrapText="1"/>
    </xf>
    <xf numFmtId="49" fontId="20" fillId="24" borderId="0" xfId="0" applyNumberFormat="1" applyFont="1" applyFill="1" applyBorder="1" applyAlignment="1">
      <alignment horizontal="center" vertical="center" wrapText="1"/>
    </xf>
    <xf numFmtId="49" fontId="21" fillId="28" borderId="0" xfId="0" applyNumberFormat="1" applyFont="1" applyFill="1" applyBorder="1" applyAlignment="1">
      <alignment horizontal="center" vertical="center" wrapText="1"/>
    </xf>
    <xf numFmtId="4" fontId="20" fillId="0" borderId="0" xfId="53" applyNumberFormat="1" applyFont="1" applyAlignment="1">
      <alignment horizontal="right" vertical="center" wrapText="1"/>
      <protection/>
    </xf>
    <xf numFmtId="4" fontId="31" fillId="0" borderId="0" xfId="57" applyNumberFormat="1" applyFont="1" applyFill="1" applyAlignment="1">
      <alignment vertical="top"/>
      <protection/>
    </xf>
    <xf numFmtId="4" fontId="21" fillId="26" borderId="14" xfId="0" applyNumberFormat="1" applyFont="1" applyFill="1" applyBorder="1" applyAlignment="1">
      <alignment horizontal="center" vertical="center" wrapText="1"/>
    </xf>
    <xf numFmtId="4" fontId="27" fillId="33" borderId="6" xfId="48" applyNumberFormat="1" applyFont="1" applyFill="1" applyAlignment="1">
      <alignment horizontal="right" vertical="center" wrapText="1"/>
    </xf>
    <xf numFmtId="4" fontId="21" fillId="34" borderId="12" xfId="0" applyNumberFormat="1" applyFont="1" applyFill="1" applyBorder="1" applyAlignment="1">
      <alignment horizontal="right" vertical="center" wrapText="1"/>
    </xf>
    <xf numFmtId="4" fontId="21" fillId="30" borderId="12" xfId="0" applyNumberFormat="1" applyFont="1" applyFill="1" applyBorder="1" applyAlignment="1">
      <alignment horizontal="right" vertical="center" wrapText="1"/>
    </xf>
    <xf numFmtId="4" fontId="21" fillId="28" borderId="12" xfId="0" applyNumberFormat="1" applyFont="1" applyFill="1" applyBorder="1" applyAlignment="1">
      <alignment horizontal="right" vertical="center" wrapText="1"/>
    </xf>
    <xf numFmtId="4" fontId="24" fillId="8" borderId="12" xfId="66" applyNumberFormat="1" applyFont="1" applyFill="1" applyBorder="1" applyAlignment="1">
      <alignment vertical="center" wrapText="1"/>
      <protection/>
    </xf>
    <xf numFmtId="4" fontId="22" fillId="24" borderId="12" xfId="66" applyNumberFormat="1" applyFont="1" applyFill="1" applyBorder="1" applyAlignment="1">
      <alignment vertical="center" wrapText="1"/>
      <protection/>
    </xf>
    <xf numFmtId="4" fontId="22" fillId="4" borderId="12" xfId="66" applyNumberFormat="1" applyFont="1" applyFill="1" applyBorder="1" applyAlignment="1">
      <alignment vertical="center" wrapText="1"/>
      <protection/>
    </xf>
    <xf numFmtId="4" fontId="22" fillId="0" borderId="12" xfId="66" applyNumberFormat="1" applyFont="1" applyFill="1" applyBorder="1" applyAlignment="1">
      <alignment vertical="center" wrapText="1"/>
      <protection/>
    </xf>
    <xf numFmtId="4" fontId="21" fillId="27" borderId="12" xfId="0" applyNumberFormat="1" applyFont="1" applyFill="1" applyBorder="1" applyAlignment="1">
      <alignment horizontal="right" vertical="center" wrapText="1"/>
    </xf>
    <xf numFmtId="4" fontId="20" fillId="0" borderId="12" xfId="0" applyNumberFormat="1" applyFont="1" applyFill="1" applyBorder="1" applyAlignment="1">
      <alignment vertical="center" wrapText="1"/>
    </xf>
    <xf numFmtId="4" fontId="21" fillId="29" borderId="12" xfId="0" applyNumberFormat="1" applyFont="1" applyFill="1" applyBorder="1" applyAlignment="1">
      <alignment horizontal="right" vertical="center" wrapText="1"/>
    </xf>
    <xf numFmtId="4" fontId="20" fillId="29" borderId="12" xfId="0" applyNumberFormat="1" applyFont="1" applyFill="1" applyBorder="1" applyAlignment="1">
      <alignment horizontal="right" vertical="center" wrapText="1"/>
    </xf>
    <xf numFmtId="4" fontId="20" fillId="31" borderId="12" xfId="0" applyNumberFormat="1" applyFont="1" applyFill="1" applyBorder="1" applyAlignment="1">
      <alignment horizontal="right" vertical="center" wrapText="1"/>
    </xf>
    <xf numFmtId="4" fontId="20" fillId="32" borderId="12" xfId="0" applyNumberFormat="1" applyFont="1" applyFill="1" applyBorder="1" applyAlignment="1">
      <alignment horizontal="right" vertical="center" wrapText="1"/>
    </xf>
    <xf numFmtId="4" fontId="20" fillId="0" borderId="12" xfId="0" applyNumberFormat="1" applyFont="1" applyFill="1" applyBorder="1" applyAlignment="1">
      <alignment horizontal="right" vertical="center" wrapText="1"/>
    </xf>
    <xf numFmtId="4" fontId="20" fillId="31" borderId="20" xfId="0" applyNumberFormat="1" applyFont="1" applyFill="1" applyBorder="1" applyAlignment="1">
      <alignment horizontal="right" vertical="center" wrapText="1"/>
    </xf>
    <xf numFmtId="4" fontId="20" fillId="32" borderId="20" xfId="0" applyNumberFormat="1" applyFont="1" applyFill="1" applyBorder="1" applyAlignment="1">
      <alignment horizontal="right" vertical="center" wrapText="1"/>
    </xf>
    <xf numFmtId="4" fontId="24" fillId="4" borderId="12" xfId="59" applyNumberFormat="1" applyFont="1" applyFill="1" applyBorder="1" applyAlignment="1">
      <alignment vertical="center" wrapText="1"/>
      <protection/>
    </xf>
    <xf numFmtId="4" fontId="21" fillId="29" borderId="20" xfId="0" applyNumberFormat="1" applyFont="1" applyFill="1" applyBorder="1" applyAlignment="1">
      <alignment horizontal="right" vertical="center" wrapText="1"/>
    </xf>
    <xf numFmtId="4" fontId="20" fillId="0" borderId="14" xfId="0" applyNumberFormat="1" applyFont="1" applyFill="1" applyBorder="1" applyAlignment="1">
      <alignment horizontal="right" vertical="center" wrapText="1"/>
    </xf>
    <xf numFmtId="4" fontId="20" fillId="4" borderId="12" xfId="0" applyNumberFormat="1" applyFont="1" applyFill="1" applyBorder="1" applyAlignment="1">
      <alignment horizontal="right" vertical="center" wrapText="1"/>
    </xf>
    <xf numFmtId="4" fontId="20" fillId="0" borderId="12" xfId="0" applyNumberFormat="1" applyFont="1" applyBorder="1" applyAlignment="1">
      <alignment horizontal="right" vertical="center" wrapText="1"/>
    </xf>
    <xf numFmtId="4" fontId="20" fillId="25" borderId="12" xfId="0" applyNumberFormat="1" applyFont="1" applyFill="1" applyBorder="1" applyAlignment="1">
      <alignment horizontal="right" vertical="center" wrapText="1"/>
    </xf>
    <xf numFmtId="4" fontId="24" fillId="30" borderId="12" xfId="57" applyNumberFormat="1" applyFont="1" applyFill="1" applyBorder="1" applyAlignment="1">
      <alignment vertical="center" wrapText="1"/>
      <protection/>
    </xf>
    <xf numFmtId="4" fontId="24" fillId="36" borderId="12" xfId="57" applyNumberFormat="1" applyFont="1" applyFill="1" applyBorder="1" applyAlignment="1">
      <alignment vertical="center" wrapText="1"/>
      <protection/>
    </xf>
    <xf numFmtId="4" fontId="21" fillId="8" borderId="12" xfId="0" applyNumberFormat="1" applyFont="1" applyFill="1" applyBorder="1" applyAlignment="1">
      <alignment horizontal="right" vertical="center" wrapText="1"/>
    </xf>
    <xf numFmtId="4" fontId="20" fillId="24" borderId="12" xfId="0" applyNumberFormat="1" applyFont="1" applyFill="1" applyBorder="1" applyAlignment="1">
      <alignment horizontal="right" vertical="center" wrapText="1"/>
    </xf>
    <xf numFmtId="4" fontId="22" fillId="0" borderId="12" xfId="57" applyNumberFormat="1" applyFont="1" applyFill="1" applyBorder="1" applyAlignment="1">
      <alignment vertical="center" wrapText="1"/>
      <protection/>
    </xf>
    <xf numFmtId="4" fontId="22" fillId="24" borderId="12" xfId="59" applyNumberFormat="1" applyFont="1" applyFill="1" applyBorder="1" applyAlignment="1">
      <alignment vertical="center" wrapText="1"/>
      <protection/>
    </xf>
    <xf numFmtId="4" fontId="22" fillId="0" borderId="12" xfId="59" applyNumberFormat="1" applyFont="1" applyFill="1" applyBorder="1" applyAlignment="1">
      <alignment vertical="center" wrapText="1"/>
      <protection/>
    </xf>
    <xf numFmtId="4" fontId="24" fillId="29" borderId="12" xfId="0" applyNumberFormat="1" applyFont="1" applyFill="1" applyBorder="1" applyAlignment="1">
      <alignment horizontal="right" vertical="center" wrapText="1"/>
    </xf>
    <xf numFmtId="4" fontId="20" fillId="26" borderId="12" xfId="0" applyNumberFormat="1" applyFont="1" applyFill="1" applyBorder="1" applyAlignment="1">
      <alignment horizontal="right" vertical="center" wrapText="1"/>
    </xf>
    <xf numFmtId="4" fontId="24" fillId="30" borderId="12" xfId="0" applyNumberFormat="1" applyFont="1" applyFill="1" applyBorder="1" applyAlignment="1">
      <alignment horizontal="right" vertical="center" wrapText="1"/>
    </xf>
    <xf numFmtId="4" fontId="24" fillId="28" borderId="12" xfId="0" applyNumberFormat="1" applyFont="1" applyFill="1" applyBorder="1" applyAlignment="1">
      <alignment horizontal="right" vertical="center" wrapText="1"/>
    </xf>
    <xf numFmtId="4" fontId="22" fillId="31" borderId="12" xfId="0" applyNumberFormat="1" applyFont="1" applyFill="1" applyBorder="1" applyAlignment="1">
      <alignment horizontal="right" vertical="center" wrapText="1"/>
    </xf>
    <xf numFmtId="4" fontId="20" fillId="39" borderId="12" xfId="0" applyNumberFormat="1" applyFont="1" applyFill="1" applyBorder="1" applyAlignment="1">
      <alignment horizontal="right" vertical="center" wrapText="1"/>
    </xf>
    <xf numFmtId="4" fontId="20" fillId="40" borderId="12" xfId="0" applyNumberFormat="1" applyFont="1" applyFill="1" applyBorder="1" applyAlignment="1">
      <alignment horizontal="right" vertical="center" wrapText="1"/>
    </xf>
    <xf numFmtId="4" fontId="21" fillId="10" borderId="12" xfId="0" applyNumberFormat="1" applyFont="1" applyFill="1" applyBorder="1" applyAlignment="1">
      <alignment horizontal="right" vertical="center" wrapText="1"/>
    </xf>
    <xf numFmtId="4" fontId="22" fillId="4" borderId="12" xfId="70" applyNumberFormat="1" applyFont="1" applyBorder="1" applyAlignment="1">
      <alignment horizontal="right" vertical="center" wrapText="1"/>
    </xf>
    <xf numFmtId="4" fontId="1" fillId="23" borderId="8" xfId="63" applyNumberFormat="1" applyFont="1" applyAlignment="1">
      <alignment vertical="center" wrapText="1"/>
    </xf>
    <xf numFmtId="4" fontId="20" fillId="0" borderId="0" xfId="0" applyNumberFormat="1" applyFont="1" applyFill="1" applyAlignment="1">
      <alignment vertical="center" wrapText="1"/>
    </xf>
    <xf numFmtId="4" fontId="20" fillId="0" borderId="0" xfId="0" applyNumberFormat="1" applyFont="1" applyFill="1" applyAlignment="1">
      <alignment/>
    </xf>
    <xf numFmtId="49" fontId="21" fillId="33" borderId="38" xfId="0" applyNumberFormat="1" applyFont="1" applyFill="1" applyBorder="1" applyAlignment="1">
      <alignment horizontal="center" vertical="center" wrapText="1"/>
    </xf>
    <xf numFmtId="49" fontId="21" fillId="34" borderId="38" xfId="0" applyNumberFormat="1" applyFont="1" applyFill="1" applyBorder="1" applyAlignment="1">
      <alignment horizontal="center" vertical="center" wrapText="1"/>
    </xf>
    <xf numFmtId="49" fontId="21" fillId="30" borderId="38" xfId="0" applyNumberFormat="1" applyFont="1" applyFill="1" applyBorder="1" applyAlignment="1">
      <alignment horizontal="center" vertical="center" wrapText="1"/>
    </xf>
    <xf numFmtId="49" fontId="21" fillId="28" borderId="38" xfId="0" applyNumberFormat="1" applyFont="1" applyFill="1" applyBorder="1" applyAlignment="1">
      <alignment horizontal="center" vertical="center" wrapText="1"/>
    </xf>
    <xf numFmtId="49" fontId="21" fillId="8" borderId="33" xfId="0" applyNumberFormat="1" applyFont="1" applyFill="1" applyBorder="1" applyAlignment="1">
      <alignment horizontal="center" vertical="center" wrapText="1"/>
    </xf>
    <xf numFmtId="49" fontId="20" fillId="24" borderId="34" xfId="0" applyNumberFormat="1" applyFont="1" applyFill="1" applyBorder="1" applyAlignment="1">
      <alignment horizontal="center" vertical="center" wrapText="1"/>
    </xf>
    <xf numFmtId="49" fontId="20" fillId="4" borderId="34" xfId="0" applyNumberFormat="1" applyFont="1" applyFill="1" applyBorder="1" applyAlignment="1">
      <alignment horizontal="center" vertical="center" wrapText="1"/>
    </xf>
    <xf numFmtId="49" fontId="20" fillId="25" borderId="34" xfId="0" applyNumberFormat="1" applyFont="1" applyFill="1" applyBorder="1" applyAlignment="1">
      <alignment horizontal="center" vertical="center" wrapText="1"/>
    </xf>
    <xf numFmtId="49" fontId="21" fillId="28" borderId="33" xfId="0" applyNumberFormat="1" applyFont="1" applyFill="1" applyBorder="1" applyAlignment="1">
      <alignment horizontal="center" vertical="center" wrapText="1"/>
    </xf>
    <xf numFmtId="49" fontId="21" fillId="8" borderId="34" xfId="0" applyNumberFormat="1" applyFont="1" applyFill="1" applyBorder="1" applyAlignment="1">
      <alignment horizontal="center" vertical="center" wrapText="1"/>
    </xf>
    <xf numFmtId="49" fontId="21" fillId="27" borderId="33" xfId="0" applyNumberFormat="1" applyFont="1" applyFill="1" applyBorder="1" applyAlignment="1">
      <alignment horizontal="center" vertical="center" wrapText="1"/>
    </xf>
    <xf numFmtId="49" fontId="22" fillId="4" borderId="34" xfId="0" applyNumberFormat="1" applyFont="1" applyFill="1" applyBorder="1" applyAlignment="1">
      <alignment horizontal="center" vertical="center" wrapText="1"/>
    </xf>
    <xf numFmtId="49" fontId="22" fillId="25" borderId="34" xfId="0" applyNumberFormat="1" applyFont="1" applyFill="1" applyBorder="1" applyAlignment="1">
      <alignment horizontal="center" vertical="center" wrapText="1"/>
    </xf>
    <xf numFmtId="49" fontId="21" fillId="29" borderId="38" xfId="0" applyNumberFormat="1"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0" fillId="4" borderId="33" xfId="0" applyNumberFormat="1" applyFont="1" applyFill="1" applyBorder="1" applyAlignment="1">
      <alignment horizontal="center" vertical="center" wrapText="1"/>
    </xf>
    <xf numFmtId="49" fontId="20" fillId="25" borderId="33" xfId="0" applyNumberFormat="1" applyFont="1" applyFill="1" applyBorder="1" applyAlignment="1">
      <alignment horizontal="center" vertical="center" wrapText="1"/>
    </xf>
    <xf numFmtId="49" fontId="20" fillId="37" borderId="38" xfId="0" applyNumberFormat="1" applyFont="1" applyFill="1" applyBorder="1" applyAlignment="1">
      <alignment horizontal="center" vertical="center" wrapText="1"/>
    </xf>
    <xf numFmtId="49" fontId="20" fillId="32" borderId="33" xfId="0" applyNumberFormat="1" applyFont="1" applyFill="1" applyBorder="1" applyAlignment="1">
      <alignment horizontal="center" vertical="center" wrapText="1"/>
    </xf>
    <xf numFmtId="49" fontId="20" fillId="26" borderId="33" xfId="0" applyNumberFormat="1" applyFont="1" applyFill="1" applyBorder="1" applyAlignment="1">
      <alignment horizontal="center" vertical="center" wrapText="1"/>
    </xf>
    <xf numFmtId="49" fontId="22" fillId="24" borderId="34" xfId="0" applyNumberFormat="1" applyFont="1" applyFill="1" applyBorder="1" applyAlignment="1">
      <alignment horizontal="center" vertical="center" wrapText="1"/>
    </xf>
    <xf numFmtId="49" fontId="21" fillId="8" borderId="38" xfId="0" applyNumberFormat="1" applyFont="1" applyFill="1" applyBorder="1" applyAlignment="1">
      <alignment horizontal="center" vertical="center" wrapText="1"/>
    </xf>
    <xf numFmtId="49" fontId="20" fillId="24" borderId="38" xfId="0" applyNumberFormat="1" applyFont="1" applyFill="1" applyBorder="1" applyAlignment="1">
      <alignment horizontal="center" vertical="center" wrapText="1"/>
    </xf>
    <xf numFmtId="49" fontId="22" fillId="25" borderId="33" xfId="0" applyNumberFormat="1" applyFont="1" applyFill="1" applyBorder="1" applyAlignment="1">
      <alignment horizontal="center" vertical="center" wrapText="1"/>
    </xf>
    <xf numFmtId="49" fontId="20" fillId="26" borderId="34" xfId="0" applyNumberFormat="1" applyFont="1" applyFill="1" applyBorder="1" applyAlignment="1">
      <alignment horizontal="center" vertical="center" wrapText="1"/>
    </xf>
    <xf numFmtId="49" fontId="20" fillId="31" borderId="38" xfId="0" applyNumberFormat="1" applyFont="1" applyFill="1" applyBorder="1" applyAlignment="1">
      <alignment horizontal="center" vertical="center" wrapText="1"/>
    </xf>
    <xf numFmtId="49" fontId="20" fillId="4" borderId="38" xfId="0" applyNumberFormat="1" applyFont="1" applyFill="1" applyBorder="1" applyAlignment="1">
      <alignment horizontal="center" vertical="center" wrapText="1"/>
    </xf>
    <xf numFmtId="49" fontId="20" fillId="25" borderId="38" xfId="0" applyNumberFormat="1" applyFont="1" applyFill="1" applyBorder="1" applyAlignment="1">
      <alignment horizontal="center" vertical="center" wrapText="1"/>
    </xf>
    <xf numFmtId="49" fontId="22" fillId="4" borderId="38" xfId="70" applyNumberFormat="1" applyFont="1" applyBorder="1" applyAlignment="1">
      <alignment horizontal="center" vertical="center" wrapText="1"/>
    </xf>
    <xf numFmtId="49" fontId="20" fillId="32" borderId="38" xfId="0" applyNumberFormat="1" applyFont="1" applyFill="1" applyBorder="1" applyAlignment="1">
      <alignment horizontal="center" vertical="center" wrapText="1"/>
    </xf>
    <xf numFmtId="49" fontId="21" fillId="27" borderId="38" xfId="0" applyNumberFormat="1" applyFont="1" applyFill="1" applyBorder="1" applyAlignment="1">
      <alignment horizontal="center" vertical="center" wrapText="1"/>
    </xf>
    <xf numFmtId="49" fontId="20" fillId="10" borderId="33" xfId="0" applyNumberFormat="1" applyFont="1" applyFill="1" applyBorder="1" applyAlignment="1">
      <alignment horizontal="center" vertical="center" wrapText="1"/>
    </xf>
    <xf numFmtId="0" fontId="20" fillId="42" borderId="11" xfId="0" applyFont="1" applyFill="1" applyBorder="1" applyAlignment="1">
      <alignment vertical="center" wrapText="1"/>
    </xf>
    <xf numFmtId="49" fontId="20" fillId="42" borderId="12" xfId="0" applyNumberFormat="1" applyFont="1" applyFill="1" applyBorder="1" applyAlignment="1">
      <alignment horizontal="center" vertical="center" wrapText="1"/>
    </xf>
    <xf numFmtId="49" fontId="20" fillId="42" borderId="11" xfId="0" applyNumberFormat="1" applyFont="1" applyFill="1" applyBorder="1" applyAlignment="1">
      <alignment horizontal="center" vertical="center" wrapText="1"/>
    </xf>
    <xf numFmtId="49" fontId="20" fillId="42" borderId="16" xfId="0" applyNumberFormat="1" applyFont="1" applyFill="1" applyBorder="1" applyAlignment="1">
      <alignment horizontal="center" vertical="center" wrapText="1"/>
    </xf>
    <xf numFmtId="4" fontId="20" fillId="43" borderId="12" xfId="0" applyNumberFormat="1" applyFont="1" applyFill="1" applyBorder="1" applyAlignment="1">
      <alignment horizontal="right" vertical="center" wrapText="1"/>
    </xf>
    <xf numFmtId="0" fontId="24" fillId="42" borderId="0" xfId="59" applyFont="1" applyFill="1" applyAlignment="1">
      <alignment vertical="center"/>
      <protection/>
    </xf>
    <xf numFmtId="0" fontId="24" fillId="42" borderId="0" xfId="59" applyFont="1" applyFill="1" applyAlignment="1">
      <alignment vertical="center" wrapText="1"/>
      <protection/>
    </xf>
    <xf numFmtId="49" fontId="20" fillId="37" borderId="0" xfId="0" applyNumberFormat="1" applyFont="1" applyFill="1" applyBorder="1" applyAlignment="1">
      <alignment horizontal="center" vertical="center" wrapText="1"/>
    </xf>
    <xf numFmtId="0" fontId="20" fillId="42" borderId="11" xfId="0" applyFont="1" applyFill="1" applyBorder="1" applyAlignment="1">
      <alignment horizontal="center" vertical="center" wrapText="1"/>
    </xf>
    <xf numFmtId="49" fontId="20" fillId="43" borderId="16" xfId="0" applyNumberFormat="1" applyFont="1" applyFill="1" applyBorder="1" applyAlignment="1">
      <alignment horizontal="left" vertical="center" wrapText="1"/>
    </xf>
    <xf numFmtId="49" fontId="32" fillId="0" borderId="0" xfId="0" applyNumberFormat="1" applyFont="1" applyAlignment="1">
      <alignment horizontal="center" vertical="center"/>
    </xf>
    <xf numFmtId="49" fontId="20" fillId="8" borderId="38" xfId="0" applyNumberFormat="1" applyFont="1" applyFill="1" applyBorder="1" applyAlignment="1">
      <alignment horizontal="center" vertical="center" wrapText="1"/>
    </xf>
    <xf numFmtId="49" fontId="20" fillId="42" borderId="33" xfId="0" applyNumberFormat="1" applyFont="1" applyFill="1" applyBorder="1" applyAlignment="1">
      <alignment horizontal="center" vertical="center" wrapText="1"/>
    </xf>
    <xf numFmtId="49" fontId="21" fillId="29" borderId="34" xfId="0" applyNumberFormat="1" applyFont="1" applyFill="1" applyBorder="1" applyAlignment="1">
      <alignment horizontal="center" vertical="center" wrapText="1"/>
    </xf>
    <xf numFmtId="49" fontId="24" fillId="30" borderId="33" xfId="0" applyNumberFormat="1" applyFont="1" applyFill="1" applyBorder="1" applyAlignment="1">
      <alignment horizontal="center" vertical="center" wrapText="1"/>
    </xf>
    <xf numFmtId="49" fontId="24" fillId="36" borderId="33" xfId="0" applyNumberFormat="1" applyFont="1" applyFill="1" applyBorder="1" applyAlignment="1">
      <alignment horizontal="center" vertical="center" wrapText="1"/>
    </xf>
    <xf numFmtId="49" fontId="22" fillId="0" borderId="33" xfId="0" applyNumberFormat="1" applyFont="1" applyFill="1" applyBorder="1" applyAlignment="1">
      <alignment horizontal="center" vertical="center" wrapText="1"/>
    </xf>
    <xf numFmtId="49" fontId="21" fillId="30" borderId="33" xfId="0" applyNumberFormat="1" applyFont="1" applyFill="1" applyBorder="1" applyAlignment="1">
      <alignment horizontal="center" vertical="center" wrapText="1"/>
    </xf>
    <xf numFmtId="49" fontId="21" fillId="27" borderId="0" xfId="0" applyNumberFormat="1" applyFont="1" applyFill="1" applyBorder="1" applyAlignment="1">
      <alignment horizontal="center" vertical="center" wrapText="1"/>
    </xf>
    <xf numFmtId="49" fontId="20" fillId="0" borderId="33" xfId="0" applyNumberFormat="1" applyFont="1" applyFill="1" applyBorder="1" applyAlignment="1">
      <alignment horizontal="center" vertical="center" wrapText="1"/>
    </xf>
    <xf numFmtId="49" fontId="21" fillId="10" borderId="33" xfId="0" applyNumberFormat="1" applyFont="1" applyFill="1" applyBorder="1" applyAlignment="1">
      <alignment horizontal="center" vertical="center" wrapText="1"/>
    </xf>
    <xf numFmtId="49" fontId="21" fillId="27" borderId="34" xfId="0" applyNumberFormat="1" applyFont="1" applyFill="1" applyBorder="1" applyAlignment="1">
      <alignment horizontal="center" vertical="center" wrapText="1"/>
    </xf>
    <xf numFmtId="0" fontId="20" fillId="42" borderId="12" xfId="0" applyFont="1" applyFill="1" applyBorder="1" applyAlignment="1">
      <alignment vertical="center" wrapText="1"/>
    </xf>
    <xf numFmtId="49" fontId="20" fillId="43" borderId="11" xfId="0" applyNumberFormat="1" applyFont="1" applyFill="1" applyBorder="1" applyAlignment="1">
      <alignment horizontal="center" vertical="center" wrapText="1"/>
    </xf>
    <xf numFmtId="49" fontId="20" fillId="43" borderId="33" xfId="0" applyNumberFormat="1" applyFont="1" applyFill="1" applyBorder="1" applyAlignment="1">
      <alignment horizontal="center" vertical="center" wrapText="1"/>
    </xf>
    <xf numFmtId="4" fontId="20" fillId="42" borderId="12" xfId="0" applyNumberFormat="1" applyFont="1" applyFill="1" applyBorder="1" applyAlignment="1">
      <alignment horizontal="right" vertical="center" wrapText="1"/>
    </xf>
    <xf numFmtId="0" fontId="22" fillId="43" borderId="0" xfId="0" applyFont="1" applyFill="1" applyBorder="1" applyAlignment="1">
      <alignment horizontal="left" vertical="center" wrapText="1"/>
    </xf>
    <xf numFmtId="49" fontId="22" fillId="43" borderId="12" xfId="0" applyNumberFormat="1" applyFont="1" applyFill="1" applyBorder="1" applyAlignment="1">
      <alignment horizontal="center" vertical="center" wrapText="1"/>
    </xf>
    <xf numFmtId="49" fontId="22" fillId="42" borderId="12" xfId="0" applyNumberFormat="1" applyFont="1" applyFill="1" applyBorder="1" applyAlignment="1">
      <alignment horizontal="center" vertical="center" wrapText="1"/>
    </xf>
    <xf numFmtId="0" fontId="20" fillId="42" borderId="0" xfId="0" applyFont="1" applyFill="1" applyBorder="1" applyAlignment="1">
      <alignment vertical="center" wrapText="1"/>
    </xf>
    <xf numFmtId="49" fontId="20" fillId="42" borderId="20" xfId="0" applyNumberFormat="1" applyFont="1" applyFill="1" applyBorder="1" applyAlignment="1">
      <alignment horizontal="center" vertical="center" wrapText="1"/>
    </xf>
    <xf numFmtId="49" fontId="20" fillId="42" borderId="29" xfId="0" applyNumberFormat="1" applyFont="1" applyFill="1" applyBorder="1" applyAlignment="1">
      <alignment horizontal="center" vertical="center" wrapText="1"/>
    </xf>
    <xf numFmtId="0" fontId="20" fillId="42" borderId="17" xfId="0" applyFont="1" applyFill="1" applyBorder="1" applyAlignment="1">
      <alignment horizontal="center" vertical="center" wrapText="1"/>
    </xf>
    <xf numFmtId="49" fontId="20" fillId="42" borderId="38" xfId="0" applyNumberFormat="1" applyFont="1" applyFill="1" applyBorder="1" applyAlignment="1">
      <alignment horizontal="center" vertical="center" wrapText="1"/>
    </xf>
    <xf numFmtId="49" fontId="20" fillId="42" borderId="15" xfId="0" applyNumberFormat="1" applyFont="1" applyFill="1" applyBorder="1" applyAlignment="1">
      <alignment horizontal="left" vertical="center" wrapText="1"/>
    </xf>
    <xf numFmtId="49" fontId="20" fillId="42" borderId="10" xfId="0" applyNumberFormat="1" applyFont="1" applyFill="1" applyBorder="1" applyAlignment="1">
      <alignment horizontal="center" vertical="center" wrapText="1"/>
    </xf>
    <xf numFmtId="4" fontId="20" fillId="43" borderId="20" xfId="0" applyNumberFormat="1" applyFont="1" applyFill="1" applyBorder="1" applyAlignment="1">
      <alignment horizontal="right" vertical="center" wrapText="1"/>
    </xf>
    <xf numFmtId="2" fontId="22" fillId="42" borderId="11" xfId="66" applyNumberFormat="1" applyFont="1" applyFill="1" applyBorder="1" applyAlignment="1">
      <alignment horizontal="left" vertical="center" wrapText="1"/>
      <protection/>
    </xf>
    <xf numFmtId="49" fontId="22" fillId="42" borderId="12" xfId="66" applyNumberFormat="1" applyFont="1" applyFill="1" applyBorder="1" applyAlignment="1">
      <alignment horizontal="center" vertical="center" wrapText="1"/>
      <protection/>
    </xf>
    <xf numFmtId="49" fontId="22" fillId="42" borderId="11" xfId="66" applyNumberFormat="1" applyFont="1" applyFill="1" applyBorder="1" applyAlignment="1">
      <alignment horizontal="center" vertical="center" wrapText="1"/>
      <protection/>
    </xf>
    <xf numFmtId="49" fontId="22" fillId="42" borderId="29" xfId="0" applyNumberFormat="1" applyFont="1" applyFill="1" applyBorder="1" applyAlignment="1">
      <alignment horizontal="center" vertical="center" wrapText="1"/>
    </xf>
    <xf numFmtId="49" fontId="22" fillId="42" borderId="34" xfId="0" applyNumberFormat="1" applyFont="1" applyFill="1" applyBorder="1" applyAlignment="1">
      <alignment horizontal="center" vertical="center" wrapText="1"/>
    </xf>
    <xf numFmtId="49" fontId="22" fillId="42" borderId="10" xfId="0" applyNumberFormat="1" applyFont="1" applyFill="1" applyBorder="1" applyAlignment="1">
      <alignment vertical="center" wrapText="1"/>
    </xf>
    <xf numFmtId="49" fontId="24" fillId="42" borderId="16" xfId="59" applyNumberFormat="1" applyFont="1" applyFill="1" applyBorder="1" applyAlignment="1">
      <alignment horizontal="center" vertical="center" wrapText="1"/>
      <protection/>
    </xf>
    <xf numFmtId="4" fontId="22" fillId="42" borderId="12" xfId="59" applyNumberFormat="1" applyFont="1" applyFill="1" applyBorder="1" applyAlignment="1">
      <alignment vertical="center" wrapText="1"/>
      <protection/>
    </xf>
    <xf numFmtId="49" fontId="22" fillId="40" borderId="10" xfId="0" applyNumberFormat="1" applyFont="1" applyFill="1" applyBorder="1" applyAlignment="1">
      <alignment vertical="center" wrapText="1"/>
    </xf>
    <xf numFmtId="49" fontId="24" fillId="40" borderId="16" xfId="59" applyNumberFormat="1" applyFont="1" applyFill="1" applyBorder="1" applyAlignment="1">
      <alignment horizontal="center" vertical="center" wrapText="1"/>
      <protection/>
    </xf>
    <xf numFmtId="4" fontId="22" fillId="40" borderId="12" xfId="66" applyNumberFormat="1" applyFont="1" applyFill="1" applyBorder="1" applyAlignment="1">
      <alignment vertical="center" wrapText="1"/>
      <protection/>
    </xf>
    <xf numFmtId="49" fontId="22" fillId="42" borderId="20" xfId="66" applyNumberFormat="1" applyFont="1" applyFill="1" applyBorder="1" applyAlignment="1">
      <alignment horizontal="center" vertical="center" wrapText="1"/>
      <protection/>
    </xf>
    <xf numFmtId="49" fontId="22" fillId="42" borderId="29" xfId="66" applyNumberFormat="1" applyFont="1" applyFill="1" applyBorder="1" applyAlignment="1">
      <alignment horizontal="center" vertical="center" wrapText="1"/>
      <protection/>
    </xf>
    <xf numFmtId="49" fontId="20" fillId="42" borderId="17" xfId="0" applyNumberFormat="1" applyFont="1" applyFill="1" applyBorder="1" applyAlignment="1">
      <alignment horizontal="center" vertical="center" wrapText="1"/>
    </xf>
    <xf numFmtId="49" fontId="20" fillId="42" borderId="15" xfId="0" applyNumberFormat="1" applyFont="1" applyFill="1" applyBorder="1" applyAlignment="1">
      <alignment vertical="center" wrapText="1"/>
    </xf>
    <xf numFmtId="49" fontId="22" fillId="42" borderId="10" xfId="66" applyNumberFormat="1" applyFont="1" applyFill="1" applyBorder="1" applyAlignment="1">
      <alignment horizontal="center" vertical="center" wrapText="1"/>
      <protection/>
    </xf>
    <xf numFmtId="4" fontId="22" fillId="42" borderId="20" xfId="66" applyNumberFormat="1" applyFont="1" applyFill="1" applyBorder="1" applyAlignment="1">
      <alignment vertical="center" wrapText="1"/>
      <protection/>
    </xf>
    <xf numFmtId="2" fontId="20" fillId="42" borderId="12" xfId="66" applyNumberFormat="1" applyFont="1" applyFill="1" applyBorder="1" applyAlignment="1">
      <alignment horizontal="left" vertical="center" wrapText="1"/>
      <protection/>
    </xf>
    <xf numFmtId="2" fontId="20" fillId="42" borderId="11" xfId="66" applyNumberFormat="1" applyFont="1" applyFill="1" applyBorder="1" applyAlignment="1">
      <alignment horizontal="left" vertical="center" wrapText="1"/>
      <protection/>
    </xf>
    <xf numFmtId="49" fontId="22" fillId="42" borderId="16" xfId="66" applyNumberFormat="1" applyFont="1" applyFill="1" applyBorder="1" applyAlignment="1">
      <alignment horizontal="center" vertical="center" wrapText="1"/>
      <protection/>
    </xf>
    <xf numFmtId="4" fontId="22" fillId="42" borderId="12" xfId="66" applyNumberFormat="1" applyFont="1" applyFill="1" applyBorder="1" applyAlignment="1">
      <alignment vertical="center" wrapText="1"/>
      <protection/>
    </xf>
    <xf numFmtId="0" fontId="20" fillId="42" borderId="11" xfId="0" applyFont="1" applyFill="1" applyBorder="1" applyAlignment="1">
      <alignment horizontal="left" vertical="center" wrapText="1"/>
    </xf>
    <xf numFmtId="0" fontId="20" fillId="42" borderId="29" xfId="0" applyFont="1" applyFill="1" applyBorder="1" applyAlignment="1">
      <alignment horizontal="center" vertical="center" wrapText="1"/>
    </xf>
    <xf numFmtId="49" fontId="20" fillId="42" borderId="34" xfId="0" applyNumberFormat="1" applyFont="1" applyFill="1" applyBorder="1" applyAlignment="1">
      <alignment horizontal="center" vertical="center" wrapText="1"/>
    </xf>
    <xf numFmtId="49" fontId="20" fillId="42" borderId="10" xfId="0" applyNumberFormat="1" applyFont="1" applyFill="1" applyBorder="1" applyAlignment="1">
      <alignment vertical="center" wrapText="1"/>
    </xf>
    <xf numFmtId="49" fontId="20" fillId="43" borderId="17" xfId="0" applyNumberFormat="1" applyFont="1" applyFill="1" applyBorder="1" applyAlignment="1">
      <alignment horizontal="center" vertical="center" wrapText="1"/>
    </xf>
    <xf numFmtId="49" fontId="20" fillId="43" borderId="38" xfId="0" applyNumberFormat="1" applyFont="1" applyFill="1" applyBorder="1" applyAlignment="1">
      <alignment horizontal="center" vertical="center" wrapText="1"/>
    </xf>
    <xf numFmtId="49" fontId="20" fillId="43" borderId="15" xfId="0" applyNumberFormat="1" applyFont="1" applyFill="1" applyBorder="1" applyAlignment="1">
      <alignment horizontal="left" vertical="center" wrapText="1"/>
    </xf>
    <xf numFmtId="49" fontId="22" fillId="40" borderId="15" xfId="70" applyNumberFormat="1" applyFont="1" applyFill="1" applyBorder="1" applyAlignment="1">
      <alignment horizontal="left" vertical="center" wrapText="1"/>
    </xf>
    <xf numFmtId="0" fontId="20" fillId="42" borderId="0" xfId="0" applyFont="1" applyFill="1" applyBorder="1" applyAlignment="1">
      <alignment horizontal="left" vertical="center" wrapText="1"/>
    </xf>
    <xf numFmtId="0" fontId="28" fillId="0" borderId="0" xfId="0" applyFont="1" applyFill="1" applyAlignment="1">
      <alignment horizontal="center" vertical="center" wrapText="1"/>
    </xf>
    <xf numFmtId="49" fontId="28" fillId="0" borderId="0" xfId="0" applyNumberFormat="1" applyFont="1" applyFill="1" applyAlignment="1">
      <alignment horizontal="center" vertical="center" wrapText="1"/>
    </xf>
    <xf numFmtId="0" fontId="22" fillId="0" borderId="0" xfId="66" applyFont="1" applyFill="1" applyAlignment="1">
      <alignment horizontal="center" vertical="center" wrapText="1"/>
      <protection/>
    </xf>
    <xf numFmtId="0" fontId="26" fillId="0" borderId="0" xfId="66" applyFont="1" applyFill="1" applyAlignment="1">
      <alignment horizontal="center" vertical="center" wrapText="1"/>
      <protection/>
    </xf>
    <xf numFmtId="0" fontId="20" fillId="0" borderId="0" xfId="0" applyFont="1" applyAlignment="1">
      <alignment horizontal="center" vertical="center" wrapText="1"/>
    </xf>
    <xf numFmtId="0" fontId="21" fillId="0" borderId="0" xfId="0" applyFont="1" applyFill="1" applyAlignment="1">
      <alignment horizontal="center" vertical="center" wrapText="1"/>
    </xf>
    <xf numFmtId="0" fontId="27" fillId="0" borderId="0" xfId="0" applyFont="1" applyFill="1" applyAlignment="1">
      <alignment horizontal="center" vertical="center" wrapText="1"/>
    </xf>
    <xf numFmtId="0" fontId="23" fillId="0" borderId="0" xfId="0" applyFont="1" applyFill="1" applyAlignment="1">
      <alignment horizontal="center" vertical="center"/>
    </xf>
    <xf numFmtId="0" fontId="31" fillId="0" borderId="0" xfId="57" applyFont="1" applyFill="1" applyAlignment="1">
      <alignment horizontal="center" vertical="center"/>
      <protection/>
    </xf>
    <xf numFmtId="0" fontId="23" fillId="0" borderId="0" xfId="59" applyFont="1" applyFill="1" applyAlignment="1">
      <alignment horizontal="center" vertical="center"/>
      <protection/>
    </xf>
    <xf numFmtId="0" fontId="0" fillId="0" borderId="0" xfId="0" applyFill="1" applyAlignment="1">
      <alignment horizontal="center" vertical="center" wrapText="1"/>
    </xf>
    <xf numFmtId="0" fontId="0" fillId="0" borderId="0" xfId="0" applyFill="1" applyAlignment="1">
      <alignment horizontal="center" vertical="center"/>
    </xf>
    <xf numFmtId="49" fontId="12" fillId="0" borderId="0" xfId="0" applyNumberFormat="1" applyFont="1" applyAlignment="1">
      <alignment horizontal="center" vertical="center" wrapText="1"/>
    </xf>
    <xf numFmtId="49" fontId="24" fillId="8" borderId="0" xfId="0" applyNumberFormat="1" applyFont="1" applyFill="1" applyAlignment="1">
      <alignment horizontal="center" vertical="center" wrapText="1"/>
    </xf>
    <xf numFmtId="49" fontId="22" fillId="4" borderId="0" xfId="0" applyNumberFormat="1" applyFont="1" applyFill="1" applyAlignment="1">
      <alignment horizontal="center" vertical="center" wrapText="1"/>
    </xf>
    <xf numFmtId="49" fontId="21" fillId="8" borderId="0" xfId="0" applyNumberFormat="1" applyFont="1" applyFill="1" applyBorder="1" applyAlignment="1">
      <alignment horizontal="center" vertical="center" wrapText="1"/>
    </xf>
    <xf numFmtId="49" fontId="20" fillId="4" borderId="0" xfId="0" applyNumberFormat="1" applyFont="1" applyFill="1" applyBorder="1" applyAlignment="1">
      <alignment horizontal="center" vertical="center" wrapText="1"/>
    </xf>
    <xf numFmtId="49" fontId="24" fillId="8" borderId="33" xfId="0" applyNumberFormat="1" applyFont="1" applyFill="1" applyBorder="1" applyAlignment="1">
      <alignment horizontal="center" vertical="center" wrapText="1"/>
    </xf>
    <xf numFmtId="49" fontId="24" fillId="29" borderId="0" xfId="0" applyNumberFormat="1" applyFont="1" applyFill="1" applyBorder="1" applyAlignment="1">
      <alignment horizontal="center" vertical="center" wrapText="1"/>
    </xf>
    <xf numFmtId="49" fontId="22" fillId="31" borderId="0" xfId="0" applyNumberFormat="1" applyFont="1" applyFill="1" applyBorder="1" applyAlignment="1">
      <alignment horizontal="center" vertical="center" wrapText="1"/>
    </xf>
    <xf numFmtId="49" fontId="22" fillId="43" borderId="0" xfId="0" applyNumberFormat="1" applyFont="1" applyFill="1" applyBorder="1" applyAlignment="1">
      <alignment horizontal="center" vertical="center" wrapText="1"/>
    </xf>
    <xf numFmtId="49" fontId="20" fillId="0" borderId="23" xfId="0" applyNumberFormat="1" applyFont="1" applyFill="1" applyBorder="1" applyAlignment="1">
      <alignment horizontal="center" vertical="center" wrapText="1"/>
    </xf>
    <xf numFmtId="49" fontId="20" fillId="42" borderId="0" xfId="0" applyNumberFormat="1" applyFont="1" applyFill="1" applyBorder="1" applyAlignment="1">
      <alignment horizontal="center" vertical="center" wrapText="1"/>
    </xf>
    <xf numFmtId="49" fontId="22" fillId="4" borderId="0" xfId="70" applyNumberFormat="1" applyFont="1" applyBorder="1" applyAlignment="1">
      <alignment horizontal="center" vertical="center" wrapText="1"/>
    </xf>
    <xf numFmtId="49" fontId="22" fillId="24" borderId="0" xfId="0" applyNumberFormat="1" applyFont="1" applyFill="1" applyAlignment="1">
      <alignment horizontal="center" vertical="center" wrapText="1"/>
    </xf>
    <xf numFmtId="49" fontId="22" fillId="4" borderId="0" xfId="0" applyNumberFormat="1" applyFont="1" applyFill="1" applyBorder="1" applyAlignment="1">
      <alignment horizontal="center" vertical="center" wrapText="1"/>
    </xf>
    <xf numFmtId="49" fontId="20" fillId="0" borderId="0" xfId="0" applyNumberFormat="1" applyFont="1" applyBorder="1" applyAlignment="1">
      <alignment horizontal="center" vertical="center" wrapText="1"/>
    </xf>
    <xf numFmtId="49" fontId="22" fillId="24" borderId="0" xfId="0" applyNumberFormat="1" applyFont="1" applyFill="1" applyBorder="1" applyAlignment="1">
      <alignment horizontal="center" vertical="center" wrapText="1"/>
    </xf>
    <xf numFmtId="49" fontId="20" fillId="23" borderId="8" xfId="63" applyNumberFormat="1" applyFont="1" applyAlignment="1">
      <alignment horizontal="center" vertical="center" wrapText="1"/>
    </xf>
    <xf numFmtId="0" fontId="35" fillId="0" borderId="12" xfId="53" applyFont="1" applyBorder="1" applyAlignment="1">
      <alignment horizontal="center" vertical="top" wrapText="1"/>
      <protection/>
    </xf>
    <xf numFmtId="0" fontId="35" fillId="0" borderId="15" xfId="53" applyFont="1" applyBorder="1" applyAlignment="1">
      <alignment horizontal="center" vertical="center" wrapText="1"/>
      <protection/>
    </xf>
    <xf numFmtId="49" fontId="21" fillId="0" borderId="0" xfId="53" applyNumberFormat="1" applyFont="1" applyAlignment="1">
      <alignment horizontal="center" vertical="center"/>
      <protection/>
    </xf>
    <xf numFmtId="49" fontId="25" fillId="40" borderId="12" xfId="53" applyNumberFormat="1" applyFont="1" applyFill="1" applyBorder="1" applyAlignment="1">
      <alignment horizontal="center" vertical="center" wrapText="1"/>
      <protection/>
    </xf>
    <xf numFmtId="49" fontId="0" fillId="0" borderId="0" xfId="0" applyNumberFormat="1" applyAlignment="1">
      <alignment vertical="center"/>
    </xf>
    <xf numFmtId="49" fontId="0" fillId="0" borderId="0" xfId="53" applyNumberFormat="1" applyAlignment="1">
      <alignment horizontal="center" vertical="center"/>
      <protection/>
    </xf>
    <xf numFmtId="49" fontId="36" fillId="0" borderId="0" xfId="53" applyNumberFormat="1" applyFont="1" applyAlignment="1">
      <alignment horizontal="center" vertical="center"/>
      <protection/>
    </xf>
    <xf numFmtId="49" fontId="36" fillId="0" borderId="0" xfId="0" applyNumberFormat="1" applyFont="1" applyAlignment="1">
      <alignment horizontal="center" vertical="center"/>
    </xf>
    <xf numFmtId="0" fontId="35" fillId="0" borderId="12" xfId="53" applyFont="1" applyBorder="1" applyAlignment="1">
      <alignment horizontal="center" vertical="center" wrapText="1"/>
      <protection/>
    </xf>
    <xf numFmtId="49" fontId="36" fillId="0" borderId="12" xfId="0" applyNumberFormat="1" applyFont="1" applyBorder="1" applyAlignment="1">
      <alignment horizontal="center" vertical="center"/>
    </xf>
    <xf numFmtId="49" fontId="48" fillId="44" borderId="12" xfId="0" applyNumberFormat="1" applyFont="1" applyFill="1" applyBorder="1" applyAlignment="1">
      <alignment horizontal="center" vertical="center" wrapText="1"/>
    </xf>
    <xf numFmtId="0" fontId="48" fillId="44" borderId="12" xfId="0" applyFont="1" applyFill="1" applyBorder="1" applyAlignment="1">
      <alignment horizontal="center" wrapText="1"/>
    </xf>
    <xf numFmtId="49" fontId="48" fillId="0" borderId="12" xfId="0" applyNumberFormat="1" applyFont="1" applyBorder="1" applyAlignment="1">
      <alignment horizontal="center" vertical="center" wrapText="1"/>
    </xf>
    <xf numFmtId="0" fontId="48" fillId="0" borderId="12" xfId="0" applyFont="1" applyBorder="1" applyAlignment="1">
      <alignment vertical="top" wrapText="1"/>
    </xf>
    <xf numFmtId="0" fontId="36" fillId="0" borderId="12" xfId="0" applyFont="1" applyBorder="1" applyAlignment="1">
      <alignment vertical="top" wrapText="1"/>
    </xf>
    <xf numFmtId="0" fontId="36" fillId="0" borderId="0" xfId="53" applyFont="1" applyAlignment="1">
      <alignment horizontal="left" wrapText="1"/>
      <protection/>
    </xf>
    <xf numFmtId="0" fontId="0" fillId="0" borderId="0" xfId="53" applyAlignment="1">
      <alignment wrapText="1"/>
      <protection/>
    </xf>
    <xf numFmtId="49" fontId="36" fillId="0" borderId="12" xfId="53" applyNumberFormat="1" applyFont="1" applyBorder="1" applyAlignment="1">
      <alignment horizontal="center" vertical="center" wrapText="1"/>
      <protection/>
    </xf>
    <xf numFmtId="0" fontId="36" fillId="0" borderId="12" xfId="53" applyFont="1" applyBorder="1" applyAlignment="1">
      <alignment horizontal="center" vertical="center" wrapText="1"/>
      <protection/>
    </xf>
    <xf numFmtId="0" fontId="36" fillId="0" borderId="17" xfId="53" applyFont="1" applyBorder="1" applyAlignment="1">
      <alignment horizontal="center" vertical="top" wrapText="1"/>
      <protection/>
    </xf>
    <xf numFmtId="0" fontId="0" fillId="40" borderId="0" xfId="53" applyFill="1" applyAlignment="1">
      <alignment vertical="center" wrapText="1"/>
      <protection/>
    </xf>
    <xf numFmtId="49" fontId="35" fillId="0" borderId="12" xfId="53" applyNumberFormat="1" applyFont="1" applyFill="1" applyBorder="1" applyAlignment="1">
      <alignment horizontal="center" vertical="center" wrapText="1"/>
      <protection/>
    </xf>
    <xf numFmtId="0" fontId="47" fillId="0" borderId="12" xfId="0" applyFont="1" applyBorder="1" applyAlignment="1">
      <alignment horizontal="center" wrapText="1"/>
    </xf>
    <xf numFmtId="0" fontId="29" fillId="0" borderId="12" xfId="0" applyFont="1" applyBorder="1" applyAlignment="1">
      <alignment horizontal="left" wrapText="1"/>
    </xf>
    <xf numFmtId="0" fontId="0" fillId="0" borderId="0" xfId="53" applyAlignment="1">
      <alignment vertical="center" wrapText="1"/>
      <protection/>
    </xf>
    <xf numFmtId="0" fontId="35" fillId="0" borderId="12" xfId="53" applyFont="1" applyBorder="1" applyAlignment="1">
      <alignment vertical="center" wrapText="1"/>
      <protection/>
    </xf>
    <xf numFmtId="0" fontId="35" fillId="0" borderId="11" xfId="53" applyFont="1" applyBorder="1" applyAlignment="1">
      <alignment horizontal="center" vertical="center" wrapText="1"/>
      <protection/>
    </xf>
    <xf numFmtId="0" fontId="35" fillId="0" borderId="12" xfId="53" applyFont="1" applyBorder="1" applyAlignment="1">
      <alignment horizontal="justify" vertical="center" wrapText="1"/>
      <protection/>
    </xf>
    <xf numFmtId="0" fontId="0" fillId="0" borderId="0" xfId="53" applyFont="1" applyAlignment="1">
      <alignment vertical="center" wrapText="1"/>
      <protection/>
    </xf>
    <xf numFmtId="0" fontId="36" fillId="0" borderId="0" xfId="53" applyFont="1" applyAlignment="1">
      <alignment horizontal="right" wrapText="1"/>
      <protection/>
    </xf>
    <xf numFmtId="49" fontId="21" fillId="8" borderId="33" xfId="66" applyNumberFormat="1" applyFont="1" applyFill="1" applyBorder="1" applyAlignment="1">
      <alignment horizontal="center" vertical="center" wrapText="1"/>
      <protection/>
    </xf>
    <xf numFmtId="49" fontId="20" fillId="24" borderId="33" xfId="66" applyNumberFormat="1" applyFont="1" applyFill="1" applyBorder="1" applyAlignment="1">
      <alignment horizontal="center" vertical="center" wrapText="1"/>
      <protection/>
    </xf>
    <xf numFmtId="49" fontId="20" fillId="4" borderId="33" xfId="66" applyNumberFormat="1" applyFont="1" applyFill="1" applyBorder="1" applyAlignment="1">
      <alignment horizontal="center" vertical="center" wrapText="1"/>
      <protection/>
    </xf>
    <xf numFmtId="49" fontId="20" fillId="0" borderId="16" xfId="0" applyNumberFormat="1" applyFont="1" applyFill="1" applyBorder="1" applyAlignment="1">
      <alignment horizontal="center" vertical="center" wrapText="1"/>
    </xf>
    <xf numFmtId="49" fontId="22" fillId="4" borderId="33" xfId="66" applyNumberFormat="1" applyFont="1" applyFill="1" applyBorder="1" applyAlignment="1">
      <alignment horizontal="center" vertical="center" wrapText="1"/>
      <protection/>
    </xf>
    <xf numFmtId="49" fontId="20" fillId="0" borderId="39" xfId="0" applyNumberFormat="1" applyFont="1" applyFill="1" applyBorder="1" applyAlignment="1">
      <alignment horizontal="center" vertical="center" wrapText="1"/>
    </xf>
    <xf numFmtId="49" fontId="22" fillId="24" borderId="16" xfId="0" applyNumberFormat="1" applyFont="1" applyFill="1" applyBorder="1" applyAlignment="1">
      <alignment horizontal="center" vertical="center" wrapText="1"/>
    </xf>
    <xf numFmtId="49" fontId="24" fillId="28" borderId="16" xfId="0" applyNumberFormat="1" applyFont="1" applyFill="1" applyBorder="1" applyAlignment="1">
      <alignment horizontal="center" vertical="center" wrapText="1"/>
    </xf>
    <xf numFmtId="49" fontId="22" fillId="4" borderId="16" xfId="0" applyNumberFormat="1" applyFont="1" applyFill="1" applyBorder="1" applyAlignment="1">
      <alignment horizontal="center" vertical="center" wrapText="1"/>
    </xf>
    <xf numFmtId="49" fontId="21" fillId="36" borderId="16" xfId="0" applyNumberFormat="1" applyFont="1" applyFill="1" applyBorder="1" applyAlignment="1">
      <alignment horizontal="center" vertical="center" wrapText="1"/>
    </xf>
    <xf numFmtId="49" fontId="22" fillId="24" borderId="33" xfId="66" applyNumberFormat="1" applyFont="1" applyFill="1" applyBorder="1" applyAlignment="1">
      <alignment horizontal="center" vertical="center" wrapText="1"/>
      <protection/>
    </xf>
    <xf numFmtId="49" fontId="22" fillId="42" borderId="33" xfId="66" applyNumberFormat="1" applyFont="1" applyFill="1" applyBorder="1" applyAlignment="1">
      <alignment horizontal="center" vertical="center" wrapText="1"/>
      <protection/>
    </xf>
    <xf numFmtId="49" fontId="20" fillId="42" borderId="10" xfId="66" applyNumberFormat="1" applyFont="1" applyFill="1" applyBorder="1" applyAlignment="1">
      <alignment horizontal="center" vertical="center" wrapText="1"/>
      <protection/>
    </xf>
    <xf numFmtId="49" fontId="20" fillId="42" borderId="33" xfId="66" applyNumberFormat="1" applyFont="1" applyFill="1" applyBorder="1" applyAlignment="1">
      <alignment horizontal="center" vertical="center" wrapText="1"/>
      <protection/>
    </xf>
    <xf numFmtId="49" fontId="20" fillId="0" borderId="33" xfId="0" applyNumberFormat="1" applyFont="1" applyBorder="1" applyAlignment="1">
      <alignment horizontal="center" vertical="center" wrapText="1"/>
    </xf>
    <xf numFmtId="49" fontId="20" fillId="4" borderId="15" xfId="66" applyNumberFormat="1" applyFont="1" applyFill="1" applyBorder="1" applyAlignment="1">
      <alignment horizontal="center" vertical="center" wrapText="1"/>
      <protection/>
    </xf>
    <xf numFmtId="49" fontId="21" fillId="28" borderId="25" xfId="0" applyNumberFormat="1" applyFont="1" applyFill="1" applyBorder="1" applyAlignment="1">
      <alignment horizontal="center" vertical="center" wrapText="1"/>
    </xf>
    <xf numFmtId="49" fontId="21" fillId="29" borderId="39" xfId="0" applyNumberFormat="1" applyFont="1" applyFill="1" applyBorder="1" applyAlignment="1">
      <alignment horizontal="center" vertical="center" wrapText="1"/>
    </xf>
    <xf numFmtId="49" fontId="21" fillId="10" borderId="16" xfId="0" applyNumberFormat="1" applyFont="1" applyFill="1" applyBorder="1" applyAlignment="1">
      <alignment horizontal="center" vertical="center" wrapText="1"/>
    </xf>
    <xf numFmtId="2" fontId="21" fillId="8" borderId="12" xfId="66" applyNumberFormat="1" applyFont="1" applyFill="1" applyBorder="1" applyAlignment="1">
      <alignment horizontal="left" vertical="center" wrapText="1"/>
      <protection/>
    </xf>
    <xf numFmtId="2" fontId="20" fillId="24" borderId="12" xfId="66" applyNumberFormat="1" applyFont="1" applyFill="1" applyBorder="1" applyAlignment="1">
      <alignment horizontal="left" vertical="center" wrapText="1"/>
      <protection/>
    </xf>
    <xf numFmtId="2" fontId="20" fillId="4" borderId="12" xfId="66" applyNumberFormat="1" applyFont="1" applyFill="1" applyBorder="1" applyAlignment="1">
      <alignment horizontal="left" vertical="center" wrapText="1"/>
      <protection/>
    </xf>
    <xf numFmtId="2" fontId="22" fillId="4" borderId="12" xfId="66" applyNumberFormat="1" applyFont="1" applyFill="1" applyBorder="1" applyAlignment="1">
      <alignment horizontal="left" vertical="center" wrapText="1"/>
      <protection/>
    </xf>
    <xf numFmtId="0" fontId="24" fillId="8" borderId="12" xfId="0" applyFont="1" applyFill="1" applyBorder="1" applyAlignment="1">
      <alignment vertical="center" wrapText="1"/>
    </xf>
    <xf numFmtId="0" fontId="20" fillId="26" borderId="12" xfId="0" applyFont="1" applyFill="1" applyBorder="1" applyAlignment="1">
      <alignment horizontal="left" vertical="center" wrapText="1"/>
    </xf>
    <xf numFmtId="0" fontId="24" fillId="29" borderId="12" xfId="0" applyFont="1" applyFill="1" applyBorder="1" applyAlignment="1">
      <alignment horizontal="left" vertical="center" wrapText="1"/>
    </xf>
    <xf numFmtId="0" fontId="22" fillId="31" borderId="12" xfId="0" applyFont="1" applyFill="1" applyBorder="1" applyAlignment="1">
      <alignment horizontal="left" vertical="center" wrapText="1"/>
    </xf>
    <xf numFmtId="0" fontId="22" fillId="43" borderId="12" xfId="0" applyFont="1" applyFill="1" applyBorder="1" applyAlignment="1">
      <alignment horizontal="left" vertical="center" wrapText="1"/>
    </xf>
    <xf numFmtId="2" fontId="22" fillId="24" borderId="12" xfId="66" applyNumberFormat="1" applyFont="1" applyFill="1" applyBorder="1" applyAlignment="1">
      <alignment horizontal="left" vertical="center" wrapText="1"/>
      <protection/>
    </xf>
    <xf numFmtId="2" fontId="22" fillId="42" borderId="12" xfId="66" applyNumberFormat="1" applyFont="1" applyFill="1" applyBorder="1" applyAlignment="1">
      <alignment horizontal="left" vertical="center" wrapText="1"/>
      <protection/>
    </xf>
    <xf numFmtId="0" fontId="20" fillId="24" borderId="12" xfId="0" applyFont="1" applyFill="1" applyBorder="1" applyAlignment="1">
      <alignment horizontal="left" vertical="center" wrapText="1"/>
    </xf>
    <xf numFmtId="0" fontId="20" fillId="42" borderId="12" xfId="0" applyFont="1" applyFill="1" applyBorder="1" applyAlignment="1">
      <alignment horizontal="left" vertical="center" wrapText="1"/>
    </xf>
    <xf numFmtId="0" fontId="22" fillId="4" borderId="12" xfId="70" applyFont="1" applyBorder="1" applyAlignment="1">
      <alignment horizontal="left" vertical="center" wrapText="1"/>
    </xf>
    <xf numFmtId="0" fontId="21" fillId="29" borderId="12" xfId="0" applyFont="1" applyFill="1" applyBorder="1" applyAlignment="1">
      <alignment horizontal="left" vertical="center" wrapText="1"/>
    </xf>
    <xf numFmtId="0" fontId="21" fillId="28" borderId="12" xfId="0" applyNumberFormat="1" applyFont="1" applyFill="1" applyBorder="1" applyAlignment="1">
      <alignment horizontal="left" vertical="center" wrapText="1"/>
    </xf>
    <xf numFmtId="4" fontId="21" fillId="26" borderId="12" xfId="0" applyNumberFormat="1" applyFont="1" applyFill="1" applyBorder="1" applyAlignment="1">
      <alignment horizontal="center" vertical="center" wrapText="1"/>
    </xf>
    <xf numFmtId="4" fontId="21" fillId="33" borderId="12" xfId="0" applyNumberFormat="1" applyFont="1" applyFill="1" applyBorder="1" applyAlignment="1">
      <alignment horizontal="right" vertical="center" wrapText="1"/>
    </xf>
    <xf numFmtId="0" fontId="21" fillId="26" borderId="33" xfId="0" applyFont="1" applyFill="1" applyBorder="1" applyAlignment="1">
      <alignment horizontal="right" vertical="center" wrapText="1"/>
    </xf>
    <xf numFmtId="49" fontId="20" fillId="4" borderId="35" xfId="0" applyNumberFormat="1" applyFont="1" applyFill="1" applyBorder="1" applyAlignment="1">
      <alignment horizontal="center" vertical="center" wrapText="1"/>
    </xf>
    <xf numFmtId="49" fontId="20" fillId="4" borderId="22" xfId="0" applyNumberFormat="1" applyFont="1" applyFill="1" applyBorder="1" applyAlignment="1">
      <alignment horizontal="center" vertical="center" wrapText="1"/>
    </xf>
    <xf numFmtId="49" fontId="20" fillId="37" borderId="33" xfId="0" applyNumberFormat="1" applyFont="1" applyFill="1" applyBorder="1" applyAlignment="1">
      <alignment horizontal="center" vertical="center" wrapText="1"/>
    </xf>
    <xf numFmtId="164" fontId="12" fillId="0" borderId="34" xfId="0" applyNumberFormat="1" applyFont="1" applyBorder="1" applyAlignment="1">
      <alignment horizontal="right" vertical="center"/>
    </xf>
    <xf numFmtId="4" fontId="32" fillId="0" borderId="34" xfId="0" applyNumberFormat="1" applyFont="1" applyBorder="1" applyAlignment="1">
      <alignment horizontal="right" vertical="center"/>
    </xf>
    <xf numFmtId="4" fontId="32" fillId="0" borderId="0" xfId="0" applyNumberFormat="1" applyFont="1" applyBorder="1" applyAlignment="1">
      <alignment horizontal="right" vertical="center"/>
    </xf>
    <xf numFmtId="0" fontId="0" fillId="0" borderId="0" xfId="52">
      <alignment/>
      <protection/>
    </xf>
    <xf numFmtId="164" fontId="0" fillId="0" borderId="0" xfId="52" applyNumberFormat="1" applyAlignment="1">
      <alignment horizontal="left"/>
      <protection/>
    </xf>
    <xf numFmtId="164" fontId="0" fillId="0" borderId="0" xfId="52" applyNumberFormat="1">
      <alignment/>
      <protection/>
    </xf>
    <xf numFmtId="0" fontId="25" fillId="0" borderId="0" xfId="52" applyFont="1" applyAlignment="1">
      <alignment horizontal="center" vertical="center"/>
      <protection/>
    </xf>
    <xf numFmtId="0" fontId="20" fillId="0" borderId="0" xfId="52" applyFont="1" applyAlignment="1">
      <alignment vertical="center"/>
      <protection/>
    </xf>
    <xf numFmtId="0" fontId="35" fillId="0" borderId="0" xfId="52" applyFont="1" applyAlignment="1">
      <alignment horizontal="right" vertical="center"/>
      <protection/>
    </xf>
    <xf numFmtId="164" fontId="36" fillId="0" borderId="0" xfId="52" applyNumberFormat="1" applyFont="1" applyAlignment="1">
      <alignment horizontal="right"/>
      <protection/>
    </xf>
    <xf numFmtId="0" fontId="35" fillId="0" borderId="12" xfId="52" applyFont="1" applyBorder="1" applyAlignment="1">
      <alignment horizontal="center" vertical="center" wrapText="1"/>
      <protection/>
    </xf>
    <xf numFmtId="164" fontId="35" fillId="0" borderId="12" xfId="52" applyNumberFormat="1" applyFont="1" applyBorder="1" applyAlignment="1">
      <alignment horizontal="center" vertical="center" wrapText="1"/>
      <protection/>
    </xf>
    <xf numFmtId="0" fontId="35" fillId="0" borderId="12" xfId="52" applyFont="1" applyBorder="1" applyAlignment="1">
      <alignment vertical="center" wrapText="1"/>
      <protection/>
    </xf>
    <xf numFmtId="164" fontId="35" fillId="0" borderId="12" xfId="52" applyNumberFormat="1" applyFont="1" applyFill="1" applyBorder="1" applyAlignment="1">
      <alignment horizontal="center" vertical="center" wrapText="1"/>
      <protection/>
    </xf>
    <xf numFmtId="164" fontId="35" fillId="24" borderId="12" xfId="52" applyNumberFormat="1" applyFont="1" applyFill="1" applyBorder="1" applyAlignment="1">
      <alignment horizontal="center" vertical="center" wrapText="1"/>
      <protection/>
    </xf>
    <xf numFmtId="0" fontId="36" fillId="0" borderId="0" xfId="52" applyFont="1" applyAlignment="1">
      <alignment horizontal="left" wrapText="1"/>
      <protection/>
    </xf>
    <xf numFmtId="0" fontId="0" fillId="0" borderId="0" xfId="52" applyAlignment="1">
      <alignment wrapText="1"/>
      <protection/>
    </xf>
    <xf numFmtId="0" fontId="21" fillId="0" borderId="0" xfId="52" applyFont="1" applyAlignment="1">
      <alignment horizontal="center" wrapText="1"/>
      <protection/>
    </xf>
    <xf numFmtId="0" fontId="25" fillId="0" borderId="0" xfId="52" applyFont="1" applyAlignment="1">
      <alignment horizontal="center" wrapText="1"/>
      <protection/>
    </xf>
    <xf numFmtId="0" fontId="20" fillId="0" borderId="0" xfId="52" applyFont="1" applyAlignment="1">
      <alignment vertical="center" wrapText="1"/>
      <protection/>
    </xf>
    <xf numFmtId="0" fontId="25" fillId="0" borderId="0" xfId="52" applyFont="1" applyAlignment="1">
      <alignment vertical="center"/>
      <protection/>
    </xf>
    <xf numFmtId="0" fontId="35" fillId="0" borderId="0" xfId="52" applyFont="1" applyAlignment="1">
      <alignment vertical="center"/>
      <protection/>
    </xf>
    <xf numFmtId="0" fontId="36" fillId="0" borderId="12" xfId="52" applyFont="1" applyBorder="1" applyAlignment="1">
      <alignment horizontal="justify" vertical="center" wrapText="1"/>
      <protection/>
    </xf>
    <xf numFmtId="0" fontId="36" fillId="0" borderId="12" xfId="52" applyFont="1" applyBorder="1" applyAlignment="1">
      <alignment horizontal="center" vertical="center" wrapText="1"/>
      <protection/>
    </xf>
    <xf numFmtId="0" fontId="35" fillId="0" borderId="0" xfId="52" applyFont="1" applyAlignment="1">
      <alignment horizontal="justify" vertical="center"/>
      <protection/>
    </xf>
    <xf numFmtId="0" fontId="0" fillId="0" borderId="0" xfId="52" applyAlignment="1">
      <alignment horizontal="center" vertical="center"/>
      <protection/>
    </xf>
    <xf numFmtId="0" fontId="29" fillId="0" borderId="0" xfId="0" applyFont="1" applyBorder="1" applyAlignment="1">
      <alignment horizontal="right" vertical="center" wrapText="1"/>
    </xf>
    <xf numFmtId="0" fontId="21" fillId="0" borderId="0" xfId="53" applyFont="1" applyAlignment="1">
      <alignment horizontal="center" vertical="center"/>
      <protection/>
    </xf>
    <xf numFmtId="0" fontId="36" fillId="0" borderId="0" xfId="53" applyFont="1" applyAlignment="1">
      <alignment horizontal="right" vertical="center"/>
      <protection/>
    </xf>
    <xf numFmtId="0" fontId="0" fillId="0" borderId="0" xfId="53" applyAlignment="1">
      <alignment horizontal="right" vertical="center"/>
      <protection/>
    </xf>
    <xf numFmtId="49" fontId="29" fillId="0" borderId="0" xfId="0" applyNumberFormat="1" applyFont="1" applyFill="1" applyBorder="1" applyAlignment="1">
      <alignment horizontal="right" vertical="center" wrapText="1"/>
    </xf>
    <xf numFmtId="0" fontId="44" fillId="0" borderId="0" xfId="53" applyFont="1" applyAlignment="1">
      <alignment horizontal="center"/>
      <protection/>
    </xf>
    <xf numFmtId="0" fontId="25" fillId="40" borderId="12" xfId="53" applyFont="1" applyFill="1" applyBorder="1" applyAlignment="1">
      <alignment horizontal="center" wrapText="1"/>
      <protection/>
    </xf>
    <xf numFmtId="0" fontId="36" fillId="0" borderId="0" xfId="53" applyFont="1" applyAlignment="1">
      <alignment horizontal="right"/>
      <protection/>
    </xf>
    <xf numFmtId="0" fontId="0" fillId="0" borderId="0" xfId="53" applyAlignment="1">
      <alignment horizontal="right"/>
      <protection/>
    </xf>
    <xf numFmtId="0" fontId="21" fillId="0" borderId="0" xfId="53" applyFont="1" applyAlignment="1">
      <alignment horizontal="center" vertical="center" wrapText="1"/>
      <protection/>
    </xf>
    <xf numFmtId="0" fontId="47" fillId="0" borderId="12" xfId="0" applyFont="1" applyBorder="1" applyAlignment="1">
      <alignment horizontal="center" wrapText="1"/>
    </xf>
    <xf numFmtId="0" fontId="35" fillId="0" borderId="12" xfId="0" applyFont="1" applyBorder="1" applyAlignment="1">
      <alignment horizontal="justify" wrapText="1"/>
    </xf>
    <xf numFmtId="0" fontId="25" fillId="40" borderId="11" xfId="53" applyFont="1" applyFill="1" applyBorder="1" applyAlignment="1">
      <alignment horizontal="center" vertical="center" wrapText="1"/>
      <protection/>
    </xf>
    <xf numFmtId="0" fontId="25" fillId="40" borderId="16" xfId="53" applyFont="1" applyFill="1" applyBorder="1" applyAlignment="1">
      <alignment horizontal="center" vertical="center" wrapText="1"/>
      <protection/>
    </xf>
    <xf numFmtId="0" fontId="24" fillId="41" borderId="11" xfId="0" applyFont="1" applyFill="1" applyBorder="1" applyAlignment="1">
      <alignment horizontal="center" vertical="center" wrapText="1"/>
    </xf>
    <xf numFmtId="0" fontId="24" fillId="41" borderId="16" xfId="0" applyFont="1" applyFill="1" applyBorder="1" applyAlignment="1">
      <alignment horizontal="center" vertical="center" wrapText="1"/>
    </xf>
    <xf numFmtId="0" fontId="20" fillId="0" borderId="0" xfId="53" applyFont="1" applyAlignment="1">
      <alignment horizontal="right" vertical="center" wrapText="1"/>
      <protection/>
    </xf>
    <xf numFmtId="49" fontId="22" fillId="0" borderId="0" xfId="0" applyNumberFormat="1" applyFont="1" applyFill="1" applyBorder="1" applyAlignment="1">
      <alignment horizontal="right" vertical="center" wrapText="1"/>
    </xf>
    <xf numFmtId="0" fontId="45" fillId="0" borderId="0" xfId="53" applyFont="1" applyAlignment="1">
      <alignment horizontal="right" vertical="center" wrapText="1"/>
      <protection/>
    </xf>
    <xf numFmtId="0" fontId="21" fillId="26" borderId="11" xfId="0" applyFont="1" applyFill="1" applyBorder="1" applyAlignment="1">
      <alignment horizontal="center" vertical="center" wrapText="1"/>
    </xf>
    <xf numFmtId="0" fontId="21" fillId="26" borderId="33" xfId="0" applyFont="1" applyFill="1" applyBorder="1" applyAlignment="1">
      <alignment horizontal="center" vertical="center" wrapText="1"/>
    </xf>
    <xf numFmtId="0" fontId="21" fillId="26" borderId="16"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right" vertical="center" wrapText="1"/>
    </xf>
    <xf numFmtId="0" fontId="46" fillId="0" borderId="0" xfId="0" applyFont="1" applyBorder="1" applyAlignment="1">
      <alignment horizontal="right" vertical="center" wrapText="1"/>
    </xf>
    <xf numFmtId="0" fontId="21" fillId="0" borderId="0" xfId="52" applyFont="1" applyAlignment="1">
      <alignment horizontal="center"/>
      <protection/>
    </xf>
    <xf numFmtId="0" fontId="21" fillId="0" borderId="0" xfId="52" applyFont="1" applyAlignment="1">
      <alignment horizontal="center" vertical="center"/>
      <protection/>
    </xf>
    <xf numFmtId="0" fontId="36" fillId="0" borderId="12" xfId="52" applyFont="1" applyBorder="1" applyAlignment="1">
      <alignment horizontal="center" vertical="center" wrapText="1"/>
      <protection/>
    </xf>
    <xf numFmtId="0" fontId="36" fillId="0" borderId="11" xfId="52" applyFont="1" applyBorder="1" applyAlignment="1">
      <alignment horizontal="center" vertical="center"/>
      <protection/>
    </xf>
    <xf numFmtId="0" fontId="36" fillId="0" borderId="33" xfId="52" applyFont="1" applyBorder="1" applyAlignment="1">
      <alignment horizontal="center" vertical="center"/>
      <protection/>
    </xf>
    <xf numFmtId="0" fontId="36" fillId="0" borderId="16" xfId="52" applyFont="1" applyBorder="1" applyAlignment="1">
      <alignment horizontal="center" vertical="center"/>
      <protection/>
    </xf>
    <xf numFmtId="0" fontId="35" fillId="0" borderId="0" xfId="52" applyFont="1" applyAlignment="1">
      <alignment horizontal="left" vertical="center" wrapText="1"/>
      <protection/>
    </xf>
    <xf numFmtId="0" fontId="36" fillId="0" borderId="11" xfId="52" applyFont="1" applyBorder="1" applyAlignment="1">
      <alignment horizontal="center" vertical="center" wrapText="1"/>
      <protection/>
    </xf>
    <xf numFmtId="0" fontId="36" fillId="0" borderId="33" xfId="52" applyFont="1" applyBorder="1" applyAlignment="1">
      <alignment horizontal="center" vertical="center" wrapText="1"/>
      <protection/>
    </xf>
    <xf numFmtId="0" fontId="36" fillId="0" borderId="16" xfId="52" applyFont="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Бюджет2014_Поныри" xfId="52"/>
    <cellStyle name="Обычный_Бюджет2014_Рыльск(уточнение 8)" xfId="53"/>
    <cellStyle name="Обычный_Лист1" xfId="54"/>
    <cellStyle name="Обычный_прил (1 23 12 2008)" xfId="55"/>
    <cellStyle name="Обычный_прил 1 по новой БК" xfId="56"/>
    <cellStyle name="Обычный_Прил.1,2,3-2009" xfId="57"/>
    <cellStyle name="Обычный_Прил.1,2,3-2009_Бюджет2014_Рыльск(уточнение 8)" xfId="58"/>
    <cellStyle name="Обычный_Прил.7,8 Расходы_2009" xfId="59"/>
    <cellStyle name="Обычный_прил5"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44"/>
  <sheetViews>
    <sheetView view="pageBreakPreview" zoomScale="75" zoomScaleNormal="75" zoomScaleSheetLayoutView="75" zoomScalePageLayoutView="0" workbookViewId="0" topLeftCell="A1">
      <selection activeCell="G28" sqref="G28"/>
    </sheetView>
  </sheetViews>
  <sheetFormatPr defaultColWidth="9.140625" defaultRowHeight="15"/>
  <cols>
    <col min="1" max="1" width="42.421875" style="329" customWidth="1"/>
    <col min="2" max="2" width="79.421875" style="330" customWidth="1"/>
    <col min="3" max="3" width="26.57421875" style="331" customWidth="1"/>
    <col min="4" max="16384" width="9.140625" style="328" customWidth="1"/>
  </cols>
  <sheetData>
    <row r="1" spans="2:3" s="292" customFormat="1" ht="15">
      <c r="B1" s="773" t="s">
        <v>21</v>
      </c>
      <c r="C1" s="774"/>
    </row>
    <row r="2" spans="1:6" s="281" customFormat="1" ht="15.75" customHeight="1">
      <c r="A2" s="775" t="s">
        <v>257</v>
      </c>
      <c r="B2" s="775"/>
      <c r="C2" s="775"/>
      <c r="D2" s="300"/>
      <c r="E2" s="300"/>
      <c r="F2" s="300"/>
    </row>
    <row r="3" spans="1:6" s="281" customFormat="1" ht="15.75" customHeight="1">
      <c r="A3" s="775" t="s">
        <v>672</v>
      </c>
      <c r="B3" s="775"/>
      <c r="C3" s="775"/>
      <c r="D3" s="300"/>
      <c r="E3" s="300"/>
      <c r="F3" s="300"/>
    </row>
    <row r="4" spans="1:6" s="282" customFormat="1" ht="16.5" customHeight="1">
      <c r="A4" s="771" t="s">
        <v>634</v>
      </c>
      <c r="B4" s="771"/>
      <c r="C4" s="771"/>
      <c r="D4" s="301"/>
      <c r="E4" s="301"/>
      <c r="F4" s="301"/>
    </row>
    <row r="5" spans="1:6" s="282" customFormat="1" ht="16.5" customHeight="1">
      <c r="A5" s="771" t="s">
        <v>635</v>
      </c>
      <c r="B5" s="771"/>
      <c r="C5" s="771"/>
      <c r="D5" s="301"/>
      <c r="E5" s="301"/>
      <c r="F5" s="301"/>
    </row>
    <row r="6" spans="1:3" s="299" customFormat="1" ht="15.75">
      <c r="A6" s="291"/>
      <c r="B6" s="326"/>
      <c r="C6" s="326"/>
    </row>
    <row r="7" spans="1:3" s="299" customFormat="1" ht="15.75">
      <c r="A7" s="291"/>
      <c r="B7" s="776"/>
      <c r="C7" s="776"/>
    </row>
    <row r="8" spans="1:3" s="332" customFormat="1" ht="18.75">
      <c r="A8" s="772" t="s">
        <v>258</v>
      </c>
      <c r="B8" s="772"/>
      <c r="C8" s="772"/>
    </row>
    <row r="9" spans="1:3" s="332" customFormat="1" ht="18.75">
      <c r="A9" s="772" t="s">
        <v>636</v>
      </c>
      <c r="B9" s="772"/>
      <c r="C9" s="772"/>
    </row>
    <row r="10" spans="1:3" s="332" customFormat="1" ht="18.75">
      <c r="A10" s="305"/>
      <c r="B10" s="327"/>
      <c r="C10" s="333"/>
    </row>
    <row r="11" spans="1:3" s="332" customFormat="1" ht="18.75">
      <c r="A11" s="305"/>
      <c r="C11" s="293" t="s">
        <v>637</v>
      </c>
    </row>
    <row r="12" spans="1:3" s="336" customFormat="1" ht="54" customHeight="1">
      <c r="A12" s="334" t="s">
        <v>112</v>
      </c>
      <c r="B12" s="334" t="s">
        <v>179</v>
      </c>
      <c r="C12" s="335" t="s">
        <v>673</v>
      </c>
    </row>
    <row r="13" spans="1:3" s="336" customFormat="1" ht="37.5">
      <c r="A13" s="337" t="s">
        <v>22</v>
      </c>
      <c r="B13" s="338" t="s">
        <v>23</v>
      </c>
      <c r="C13" s="414">
        <f>C14+C19+C24</f>
        <v>0</v>
      </c>
    </row>
    <row r="14" spans="1:3" s="336" customFormat="1" ht="37.5" hidden="1">
      <c r="A14" s="339" t="s">
        <v>24</v>
      </c>
      <c r="B14" s="340" t="s">
        <v>25</v>
      </c>
      <c r="C14" s="414">
        <f>+C15+C17</f>
        <v>0</v>
      </c>
    </row>
    <row r="15" spans="1:3" s="336" customFormat="1" ht="37.5" hidden="1">
      <c r="A15" s="341" t="s">
        <v>26</v>
      </c>
      <c r="B15" s="342" t="s">
        <v>27</v>
      </c>
      <c r="C15" s="414">
        <f>+C16</f>
        <v>0</v>
      </c>
    </row>
    <row r="16" spans="1:3" s="336" customFormat="1" ht="37.5" hidden="1">
      <c r="A16" s="341" t="s">
        <v>50</v>
      </c>
      <c r="B16" s="342" t="s">
        <v>51</v>
      </c>
      <c r="C16" s="415"/>
    </row>
    <row r="17" spans="1:3" s="336" customFormat="1" ht="37.5" hidden="1">
      <c r="A17" s="341" t="s">
        <v>28</v>
      </c>
      <c r="B17" s="342" t="s">
        <v>29</v>
      </c>
      <c r="C17" s="414">
        <f>+C18</f>
        <v>0</v>
      </c>
    </row>
    <row r="18" spans="1:3" s="336" customFormat="1" ht="37.5" hidden="1">
      <c r="A18" s="341" t="s">
        <v>52</v>
      </c>
      <c r="B18" s="342" t="s">
        <v>53</v>
      </c>
      <c r="C18" s="415"/>
    </row>
    <row r="19" spans="1:3" s="336" customFormat="1" ht="37.5" hidden="1">
      <c r="A19" s="339" t="s">
        <v>30</v>
      </c>
      <c r="B19" s="340" t="s">
        <v>31</v>
      </c>
      <c r="C19" s="414">
        <f>+C20+C22</f>
        <v>0</v>
      </c>
    </row>
    <row r="20" spans="1:3" s="336" customFormat="1" ht="56.25" hidden="1">
      <c r="A20" s="341" t="s">
        <v>32</v>
      </c>
      <c r="B20" s="342" t="s">
        <v>33</v>
      </c>
      <c r="C20" s="414">
        <f>C21</f>
        <v>0</v>
      </c>
    </row>
    <row r="21" spans="1:3" s="336" customFormat="1" ht="56.25" hidden="1">
      <c r="A21" s="341" t="s">
        <v>54</v>
      </c>
      <c r="B21" s="342" t="s">
        <v>55</v>
      </c>
      <c r="C21" s="415"/>
    </row>
    <row r="22" spans="1:3" s="336" customFormat="1" ht="56.25" hidden="1">
      <c r="A22" s="341" t="s">
        <v>34</v>
      </c>
      <c r="B22" s="342" t="s">
        <v>35</v>
      </c>
      <c r="C22" s="414">
        <f>C23</f>
        <v>0</v>
      </c>
    </row>
    <row r="23" spans="1:3" s="336" customFormat="1" ht="56.25" hidden="1">
      <c r="A23" s="341" t="s">
        <v>56</v>
      </c>
      <c r="B23" s="342" t="s">
        <v>57</v>
      </c>
      <c r="C23" s="415"/>
    </row>
    <row r="24" spans="1:3" s="336" customFormat="1" ht="37.5">
      <c r="A24" s="339" t="s">
        <v>36</v>
      </c>
      <c r="B24" s="340" t="s">
        <v>37</v>
      </c>
      <c r="C24" s="414">
        <f>C25+C29</f>
        <v>0</v>
      </c>
    </row>
    <row r="25" spans="1:3" s="336" customFormat="1" ht="18.75">
      <c r="A25" s="341" t="s">
        <v>38</v>
      </c>
      <c r="B25" s="342" t="s">
        <v>39</v>
      </c>
      <c r="C25" s="414">
        <f>C26</f>
        <v>-27427543</v>
      </c>
    </row>
    <row r="26" spans="1:3" s="336" customFormat="1" ht="18.75">
      <c r="A26" s="341" t="s">
        <v>40</v>
      </c>
      <c r="B26" s="342" t="s">
        <v>41</v>
      </c>
      <c r="C26" s="414">
        <f>C27</f>
        <v>-27427543</v>
      </c>
    </row>
    <row r="27" spans="1:3" s="336" customFormat="1" ht="18.75">
      <c r="A27" s="341" t="s">
        <v>42</v>
      </c>
      <c r="B27" s="342" t="s">
        <v>43</v>
      </c>
      <c r="C27" s="414">
        <f>C28</f>
        <v>-27427543</v>
      </c>
    </row>
    <row r="28" spans="1:3" s="336" customFormat="1" ht="37.5">
      <c r="A28" s="341" t="s">
        <v>58</v>
      </c>
      <c r="B28" s="342" t="s">
        <v>61</v>
      </c>
      <c r="C28" s="415">
        <f>-прил4!C13</f>
        <v>-27427543</v>
      </c>
    </row>
    <row r="29" spans="1:3" s="336" customFormat="1" ht="18.75">
      <c r="A29" s="341" t="s">
        <v>44</v>
      </c>
      <c r="B29" s="342" t="s">
        <v>45</v>
      </c>
      <c r="C29" s="414">
        <f>C30</f>
        <v>27427543</v>
      </c>
    </row>
    <row r="30" spans="1:3" s="336" customFormat="1" ht="18.75">
      <c r="A30" s="341" t="s">
        <v>46</v>
      </c>
      <c r="B30" s="342" t="s">
        <v>47</v>
      </c>
      <c r="C30" s="414">
        <f>C31</f>
        <v>27427543</v>
      </c>
    </row>
    <row r="31" spans="1:3" s="336" customFormat="1" ht="18.75">
      <c r="A31" s="341" t="s">
        <v>48</v>
      </c>
      <c r="B31" s="342" t="s">
        <v>49</v>
      </c>
      <c r="C31" s="414">
        <f>C32</f>
        <v>27427543</v>
      </c>
    </row>
    <row r="32" spans="1:3" s="336" customFormat="1" ht="37.5">
      <c r="A32" s="341" t="s">
        <v>59</v>
      </c>
      <c r="B32" s="342" t="s">
        <v>60</v>
      </c>
      <c r="C32" s="415">
        <f>прил5!H11</f>
        <v>27427543</v>
      </c>
    </row>
    <row r="33" spans="1:3" s="336" customFormat="1" ht="18.75">
      <c r="A33" s="343"/>
      <c r="B33" s="344"/>
      <c r="C33" s="345"/>
    </row>
    <row r="34" spans="1:3" s="336" customFormat="1" ht="18.75">
      <c r="A34" s="343"/>
      <c r="B34" s="344"/>
      <c r="C34" s="345"/>
    </row>
    <row r="35" spans="1:3" s="336" customFormat="1" ht="18.75">
      <c r="A35" s="343"/>
      <c r="B35" s="344"/>
      <c r="C35" s="345"/>
    </row>
    <row r="36" spans="1:3" s="336" customFormat="1" ht="18.75">
      <c r="A36" s="343"/>
      <c r="B36" s="344"/>
      <c r="C36" s="345"/>
    </row>
    <row r="37" spans="1:3" s="336" customFormat="1" ht="18.75">
      <c r="A37" s="343"/>
      <c r="B37" s="344"/>
      <c r="C37" s="345"/>
    </row>
    <row r="38" spans="1:3" s="336" customFormat="1" ht="18.75">
      <c r="A38" s="343"/>
      <c r="B38" s="344"/>
      <c r="C38" s="345"/>
    </row>
    <row r="39" spans="1:3" s="336" customFormat="1" ht="18.75">
      <c r="A39" s="343"/>
      <c r="B39" s="344"/>
      <c r="C39" s="345"/>
    </row>
    <row r="40" spans="1:3" s="336" customFormat="1" ht="18.75">
      <c r="A40" s="343"/>
      <c r="B40" s="344"/>
      <c r="C40" s="345"/>
    </row>
    <row r="41" spans="1:3" s="336" customFormat="1" ht="18.75">
      <c r="A41" s="343"/>
      <c r="B41" s="344"/>
      <c r="C41" s="345"/>
    </row>
    <row r="42" spans="1:3" s="336" customFormat="1" ht="18.75">
      <c r="A42" s="343"/>
      <c r="B42" s="344"/>
      <c r="C42" s="345"/>
    </row>
    <row r="43" spans="1:3" s="336" customFormat="1" ht="18.75">
      <c r="A43" s="343"/>
      <c r="B43" s="344"/>
      <c r="C43" s="345"/>
    </row>
    <row r="44" spans="1:3" s="336" customFormat="1" ht="18.75">
      <c r="A44" s="343"/>
      <c r="B44" s="344"/>
      <c r="C44" s="345"/>
    </row>
  </sheetData>
  <sheetProtection formatRows="0" autoFilter="0"/>
  <mergeCells count="8">
    <mergeCell ref="A5:C5"/>
    <mergeCell ref="A8:C8"/>
    <mergeCell ref="A9:C9"/>
    <mergeCell ref="B1:C1"/>
    <mergeCell ref="A2:C2"/>
    <mergeCell ref="A3:C3"/>
    <mergeCell ref="A4:C4"/>
    <mergeCell ref="B7:C7"/>
  </mergeCells>
  <printOptions horizontalCentered="1"/>
  <pageMargins left="0.5511811023622047" right="0.2755905511811024" top="0.41" bottom="0.24" header="0.26" footer="0.35"/>
  <pageSetup blackAndWhite="1"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C90"/>
  <sheetViews>
    <sheetView zoomScalePageLayoutView="0" workbookViewId="0" topLeftCell="A85">
      <selection activeCell="E13" sqref="E13"/>
    </sheetView>
  </sheetViews>
  <sheetFormatPr defaultColWidth="9.140625" defaultRowHeight="15"/>
  <cols>
    <col min="1" max="1" width="11.28125" style="681" customWidth="1"/>
    <col min="2" max="2" width="33.421875" style="678" customWidth="1"/>
    <col min="3" max="3" width="81.140625" style="38" customWidth="1"/>
  </cols>
  <sheetData>
    <row r="1" spans="1:3" ht="15.75">
      <c r="A1" s="775" t="s">
        <v>602</v>
      </c>
      <c r="B1" s="775"/>
      <c r="C1" s="775"/>
    </row>
    <row r="2" spans="1:3" ht="15.75">
      <c r="A2" s="775" t="s">
        <v>674</v>
      </c>
      <c r="B2" s="775"/>
      <c r="C2" s="775"/>
    </row>
    <row r="3" spans="1:3" ht="15.75">
      <c r="A3" s="775" t="s">
        <v>675</v>
      </c>
      <c r="B3" s="775"/>
      <c r="C3" s="775"/>
    </row>
    <row r="4" spans="1:3" ht="15.75">
      <c r="A4" s="771" t="s">
        <v>603</v>
      </c>
      <c r="B4" s="771"/>
      <c r="C4" s="771"/>
    </row>
    <row r="5" spans="1:3" ht="15.75">
      <c r="A5" s="771" t="s">
        <v>604</v>
      </c>
      <c r="B5" s="771"/>
      <c r="C5" s="771"/>
    </row>
    <row r="6" spans="1:3" ht="15">
      <c r="A6" s="680"/>
      <c r="B6" s="679"/>
      <c r="C6" s="689"/>
    </row>
    <row r="7" spans="1:3" ht="15">
      <c r="A7" s="680"/>
      <c r="B7" s="679"/>
      <c r="C7" s="689"/>
    </row>
    <row r="8" spans="1:3" ht="18.75">
      <c r="A8" s="772" t="s">
        <v>445</v>
      </c>
      <c r="B8" s="772"/>
      <c r="C8" s="772"/>
    </row>
    <row r="9" spans="1:3" ht="18.75">
      <c r="A9" s="772" t="s">
        <v>446</v>
      </c>
      <c r="B9" s="772"/>
      <c r="C9" s="772"/>
    </row>
    <row r="10" spans="1:3" ht="18.75">
      <c r="A10" s="680"/>
      <c r="B10" s="676"/>
      <c r="C10" s="690"/>
    </row>
    <row r="11" spans="1:3" ht="81.75" customHeight="1">
      <c r="A11" s="691" t="s">
        <v>447</v>
      </c>
      <c r="B11" s="691" t="s">
        <v>450</v>
      </c>
      <c r="C11" s="692" t="s">
        <v>448</v>
      </c>
    </row>
    <row r="12" spans="1:3" ht="21" customHeight="1">
      <c r="A12" s="677" t="s">
        <v>117</v>
      </c>
      <c r="B12" s="777" t="s">
        <v>449</v>
      </c>
      <c r="C12" s="777"/>
    </row>
    <row r="13" spans="1:3" ht="60">
      <c r="A13" s="683" t="s">
        <v>117</v>
      </c>
      <c r="B13" s="684" t="s">
        <v>522</v>
      </c>
      <c r="C13" s="685" t="s">
        <v>87</v>
      </c>
    </row>
    <row r="14" spans="1:3" ht="60">
      <c r="A14" s="683" t="s">
        <v>117</v>
      </c>
      <c r="B14" s="684" t="s">
        <v>564</v>
      </c>
      <c r="C14" s="685" t="s">
        <v>488</v>
      </c>
    </row>
    <row r="15" spans="1:3" ht="45">
      <c r="A15" s="683" t="s">
        <v>117</v>
      </c>
      <c r="B15" s="684" t="s">
        <v>523</v>
      </c>
      <c r="C15" s="685" t="s">
        <v>451</v>
      </c>
    </row>
    <row r="16" spans="1:3" ht="15">
      <c r="A16" s="683" t="s">
        <v>117</v>
      </c>
      <c r="B16" s="684" t="s">
        <v>524</v>
      </c>
      <c r="C16" s="685" t="s">
        <v>452</v>
      </c>
    </row>
    <row r="17" spans="1:3" ht="30">
      <c r="A17" s="683" t="s">
        <v>117</v>
      </c>
      <c r="B17" s="684" t="s">
        <v>525</v>
      </c>
      <c r="C17" s="685" t="s">
        <v>453</v>
      </c>
    </row>
    <row r="18" spans="1:3" ht="30">
      <c r="A18" s="683" t="s">
        <v>117</v>
      </c>
      <c r="B18" s="684" t="s">
        <v>526</v>
      </c>
      <c r="C18" s="685" t="s">
        <v>454</v>
      </c>
    </row>
    <row r="19" spans="1:3" ht="60">
      <c r="A19" s="683" t="s">
        <v>117</v>
      </c>
      <c r="B19" s="686" t="s">
        <v>599</v>
      </c>
      <c r="C19" s="687" t="s">
        <v>598</v>
      </c>
    </row>
    <row r="20" spans="1:3" ht="45">
      <c r="A20" s="683" t="s">
        <v>117</v>
      </c>
      <c r="B20" s="684" t="s">
        <v>527</v>
      </c>
      <c r="C20" s="685" t="s">
        <v>394</v>
      </c>
    </row>
    <row r="21" spans="1:3" ht="45">
      <c r="A21" s="683" t="s">
        <v>117</v>
      </c>
      <c r="B21" s="684" t="s">
        <v>528</v>
      </c>
      <c r="C21" s="685" t="s">
        <v>455</v>
      </c>
    </row>
    <row r="22" spans="1:3" ht="30">
      <c r="A22" s="683" t="s">
        <v>117</v>
      </c>
      <c r="B22" s="684" t="s">
        <v>529</v>
      </c>
      <c r="C22" s="685" t="s">
        <v>456</v>
      </c>
    </row>
    <row r="23" spans="1:3" ht="60">
      <c r="A23" s="683" t="s">
        <v>117</v>
      </c>
      <c r="B23" s="684" t="s">
        <v>530</v>
      </c>
      <c r="C23" s="685" t="s">
        <v>457</v>
      </c>
    </row>
    <row r="24" spans="1:3" ht="60">
      <c r="A24" s="683" t="s">
        <v>117</v>
      </c>
      <c r="B24" s="684" t="s">
        <v>563</v>
      </c>
      <c r="C24" s="685" t="s">
        <v>487</v>
      </c>
    </row>
    <row r="25" spans="1:3" ht="30">
      <c r="A25" s="683" t="s">
        <v>117</v>
      </c>
      <c r="B25" s="684" t="s">
        <v>566</v>
      </c>
      <c r="C25" s="685" t="s">
        <v>490</v>
      </c>
    </row>
    <row r="26" spans="1:3" ht="45">
      <c r="A26" s="683" t="s">
        <v>117</v>
      </c>
      <c r="B26" s="684" t="s">
        <v>567</v>
      </c>
      <c r="C26" s="685" t="s">
        <v>491</v>
      </c>
    </row>
    <row r="27" spans="1:3" ht="60">
      <c r="A27" s="683" t="s">
        <v>117</v>
      </c>
      <c r="B27" s="684" t="s">
        <v>568</v>
      </c>
      <c r="C27" s="685" t="s">
        <v>492</v>
      </c>
    </row>
    <row r="28" spans="1:3" ht="45">
      <c r="A28" s="683" t="s">
        <v>117</v>
      </c>
      <c r="B28" s="684" t="s">
        <v>569</v>
      </c>
      <c r="C28" s="685" t="s">
        <v>493</v>
      </c>
    </row>
    <row r="29" spans="1:3" ht="30">
      <c r="A29" s="683" t="s">
        <v>117</v>
      </c>
      <c r="B29" s="684" t="s">
        <v>570</v>
      </c>
      <c r="C29" s="685" t="s">
        <v>494</v>
      </c>
    </row>
    <row r="30" spans="1:3" ht="30">
      <c r="A30" s="683" t="s">
        <v>117</v>
      </c>
      <c r="B30" s="684" t="s">
        <v>531</v>
      </c>
      <c r="C30" s="685" t="s">
        <v>458</v>
      </c>
    </row>
    <row r="31" spans="1:3" ht="15">
      <c r="A31" s="683" t="s">
        <v>117</v>
      </c>
      <c r="B31" s="684" t="s">
        <v>532</v>
      </c>
      <c r="C31" s="685" t="s">
        <v>373</v>
      </c>
    </row>
    <row r="32" spans="1:3" ht="45">
      <c r="A32" s="683" t="s">
        <v>117</v>
      </c>
      <c r="B32" s="684" t="s">
        <v>571</v>
      </c>
      <c r="C32" s="685" t="s">
        <v>495</v>
      </c>
    </row>
    <row r="33" spans="1:3" ht="30">
      <c r="A33" s="683" t="s">
        <v>117</v>
      </c>
      <c r="B33" s="684" t="s">
        <v>572</v>
      </c>
      <c r="C33" s="685" t="s">
        <v>496</v>
      </c>
    </row>
    <row r="34" spans="1:3" ht="15">
      <c r="A34" s="683" t="s">
        <v>117</v>
      </c>
      <c r="B34" s="684" t="s">
        <v>533</v>
      </c>
      <c r="C34" s="685" t="s">
        <v>459</v>
      </c>
    </row>
    <row r="35" spans="1:3" ht="60">
      <c r="A35" s="683" t="s">
        <v>117</v>
      </c>
      <c r="B35" s="684" t="s">
        <v>534</v>
      </c>
      <c r="C35" s="685" t="s">
        <v>377</v>
      </c>
    </row>
    <row r="36" spans="1:3" ht="45">
      <c r="A36" s="683" t="s">
        <v>117</v>
      </c>
      <c r="B36" s="684" t="s">
        <v>535</v>
      </c>
      <c r="C36" s="685" t="s">
        <v>460</v>
      </c>
    </row>
    <row r="37" spans="1:3" ht="45">
      <c r="A37" s="683" t="s">
        <v>117</v>
      </c>
      <c r="B37" s="684" t="s">
        <v>536</v>
      </c>
      <c r="C37" s="685" t="s">
        <v>461</v>
      </c>
    </row>
    <row r="38" spans="1:3" ht="30">
      <c r="A38" s="683" t="s">
        <v>117</v>
      </c>
      <c r="B38" s="684" t="s">
        <v>537</v>
      </c>
      <c r="C38" s="685" t="s">
        <v>462</v>
      </c>
    </row>
    <row r="39" spans="1:3" ht="30">
      <c r="A39" s="683" t="s">
        <v>117</v>
      </c>
      <c r="B39" s="686" t="s">
        <v>601</v>
      </c>
      <c r="C39" s="688" t="s">
        <v>600</v>
      </c>
    </row>
    <row r="40" spans="1:3" ht="60">
      <c r="A40" s="683" t="s">
        <v>117</v>
      </c>
      <c r="B40" s="684" t="s">
        <v>573</v>
      </c>
      <c r="C40" s="685" t="s">
        <v>497</v>
      </c>
    </row>
    <row r="41" spans="1:3" ht="60">
      <c r="A41" s="683" t="s">
        <v>117</v>
      </c>
      <c r="B41" s="684" t="s">
        <v>574</v>
      </c>
      <c r="C41" s="685" t="s">
        <v>498</v>
      </c>
    </row>
    <row r="42" spans="1:3" ht="60">
      <c r="A42" s="683" t="s">
        <v>117</v>
      </c>
      <c r="B42" s="684" t="s">
        <v>575</v>
      </c>
      <c r="C42" s="685" t="s">
        <v>499</v>
      </c>
    </row>
    <row r="43" spans="1:3" ht="45">
      <c r="A43" s="683" t="s">
        <v>117</v>
      </c>
      <c r="B43" s="684" t="s">
        <v>576</v>
      </c>
      <c r="C43" s="685" t="s">
        <v>500</v>
      </c>
    </row>
    <row r="44" spans="1:3" ht="30.75" customHeight="1">
      <c r="A44" s="683" t="s">
        <v>117</v>
      </c>
      <c r="B44" s="684" t="s">
        <v>538</v>
      </c>
      <c r="C44" s="685" t="s">
        <v>463</v>
      </c>
    </row>
    <row r="45" spans="1:3" ht="30" customHeight="1">
      <c r="A45" s="683" t="s">
        <v>117</v>
      </c>
      <c r="B45" s="684" t="s">
        <v>539</v>
      </c>
      <c r="C45" s="685" t="s">
        <v>464</v>
      </c>
    </row>
    <row r="46" spans="1:3" ht="36.75" customHeight="1">
      <c r="A46" s="683" t="s">
        <v>117</v>
      </c>
      <c r="B46" s="684" t="s">
        <v>540</v>
      </c>
      <c r="C46" s="685" t="s">
        <v>465</v>
      </c>
    </row>
    <row r="47" spans="1:3" ht="45">
      <c r="A47" s="683" t="s">
        <v>117</v>
      </c>
      <c r="B47" s="684" t="s">
        <v>577</v>
      </c>
      <c r="C47" s="685" t="s">
        <v>501</v>
      </c>
    </row>
    <row r="48" spans="1:3" ht="45">
      <c r="A48" s="683" t="s">
        <v>117</v>
      </c>
      <c r="B48" s="684" t="s">
        <v>578</v>
      </c>
      <c r="C48" s="685" t="s">
        <v>502</v>
      </c>
    </row>
    <row r="49" spans="1:3" ht="60">
      <c r="A49" s="683" t="s">
        <v>117</v>
      </c>
      <c r="B49" s="684" t="s">
        <v>579</v>
      </c>
      <c r="C49" s="685" t="s">
        <v>503</v>
      </c>
    </row>
    <row r="50" spans="1:3" ht="45">
      <c r="A50" s="683" t="s">
        <v>117</v>
      </c>
      <c r="B50" s="684" t="s">
        <v>580</v>
      </c>
      <c r="C50" s="685" t="s">
        <v>504</v>
      </c>
    </row>
    <row r="51" spans="1:3" ht="60">
      <c r="A51" s="683" t="s">
        <v>117</v>
      </c>
      <c r="B51" s="684" t="s">
        <v>581</v>
      </c>
      <c r="C51" s="685" t="s">
        <v>505</v>
      </c>
    </row>
    <row r="52" spans="1:3" ht="30">
      <c r="A52" s="683" t="s">
        <v>117</v>
      </c>
      <c r="B52" s="684" t="s">
        <v>582</v>
      </c>
      <c r="C52" s="685" t="s">
        <v>506</v>
      </c>
    </row>
    <row r="53" spans="1:3" ht="75">
      <c r="A53" s="683" t="s">
        <v>117</v>
      </c>
      <c r="B53" s="684" t="s">
        <v>583</v>
      </c>
      <c r="C53" s="685" t="s">
        <v>507</v>
      </c>
    </row>
    <row r="54" spans="1:3" ht="30">
      <c r="A54" s="683" t="s">
        <v>117</v>
      </c>
      <c r="B54" s="684" t="s">
        <v>584</v>
      </c>
      <c r="C54" s="685" t="s">
        <v>508</v>
      </c>
    </row>
    <row r="55" spans="1:3" ht="15">
      <c r="A55" s="683" t="s">
        <v>117</v>
      </c>
      <c r="B55" s="684" t="s">
        <v>585</v>
      </c>
      <c r="C55" s="685" t="s">
        <v>509</v>
      </c>
    </row>
    <row r="56" spans="1:3" ht="15">
      <c r="A56" s="683" t="s">
        <v>117</v>
      </c>
      <c r="B56" s="684" t="s">
        <v>541</v>
      </c>
      <c r="C56" s="685" t="s">
        <v>466</v>
      </c>
    </row>
    <row r="57" spans="1:3" ht="45">
      <c r="A57" s="683" t="s">
        <v>117</v>
      </c>
      <c r="B57" s="684" t="s">
        <v>542</v>
      </c>
      <c r="C57" s="685" t="s">
        <v>467</v>
      </c>
    </row>
    <row r="58" spans="1:3" ht="15">
      <c r="A58" s="683" t="s">
        <v>117</v>
      </c>
      <c r="B58" s="684" t="s">
        <v>543</v>
      </c>
      <c r="C58" s="685" t="s">
        <v>468</v>
      </c>
    </row>
    <row r="59" spans="1:3" ht="15">
      <c r="A59" s="683" t="s">
        <v>117</v>
      </c>
      <c r="B59" s="684" t="s">
        <v>544</v>
      </c>
      <c r="C59" s="685" t="s">
        <v>469</v>
      </c>
    </row>
    <row r="60" spans="1:3" ht="30">
      <c r="A60" s="683" t="s">
        <v>117</v>
      </c>
      <c r="B60" s="684" t="s">
        <v>545</v>
      </c>
      <c r="C60" s="685" t="s">
        <v>470</v>
      </c>
    </row>
    <row r="61" spans="1:3" ht="30">
      <c r="A61" s="683" t="s">
        <v>117</v>
      </c>
      <c r="B61" s="684" t="s">
        <v>546</v>
      </c>
      <c r="C61" s="685" t="s">
        <v>471</v>
      </c>
    </row>
    <row r="62" spans="1:3" ht="15">
      <c r="A62" s="683" t="s">
        <v>117</v>
      </c>
      <c r="B62" s="684" t="s">
        <v>547</v>
      </c>
      <c r="C62" s="685" t="s">
        <v>472</v>
      </c>
    </row>
    <row r="63" spans="1:3" ht="30">
      <c r="A63" s="683" t="s">
        <v>117</v>
      </c>
      <c r="B63" s="684" t="s">
        <v>548</v>
      </c>
      <c r="C63" s="685" t="s">
        <v>473</v>
      </c>
    </row>
    <row r="64" spans="1:3" ht="15">
      <c r="A64" s="683" t="s">
        <v>117</v>
      </c>
      <c r="B64" s="684" t="s">
        <v>549</v>
      </c>
      <c r="C64" s="685" t="s">
        <v>474</v>
      </c>
    </row>
    <row r="65" spans="1:3" ht="45">
      <c r="A65" s="683" t="s">
        <v>117</v>
      </c>
      <c r="B65" s="684" t="s">
        <v>550</v>
      </c>
      <c r="C65" s="685" t="s">
        <v>352</v>
      </c>
    </row>
    <row r="66" spans="1:3" ht="45">
      <c r="A66" s="683" t="s">
        <v>117</v>
      </c>
      <c r="B66" s="684" t="s">
        <v>551</v>
      </c>
      <c r="C66" s="685" t="s">
        <v>475</v>
      </c>
    </row>
    <row r="67" spans="1:3" ht="15">
      <c r="A67" s="683" t="s">
        <v>117</v>
      </c>
      <c r="B67" s="684" t="s">
        <v>553</v>
      </c>
      <c r="C67" s="685" t="s">
        <v>476</v>
      </c>
    </row>
    <row r="68" spans="1:3" ht="75">
      <c r="A68" s="683" t="s">
        <v>117</v>
      </c>
      <c r="B68" s="684" t="s">
        <v>552</v>
      </c>
      <c r="C68" s="685" t="s">
        <v>477</v>
      </c>
    </row>
    <row r="69" spans="1:3" ht="30">
      <c r="A69" s="683" t="s">
        <v>117</v>
      </c>
      <c r="B69" s="684" t="s">
        <v>555</v>
      </c>
      <c r="C69" s="685" t="s">
        <v>478</v>
      </c>
    </row>
    <row r="70" spans="1:3" ht="30">
      <c r="A70" s="683" t="s">
        <v>117</v>
      </c>
      <c r="B70" s="684" t="s">
        <v>554</v>
      </c>
      <c r="C70" s="685" t="s">
        <v>479</v>
      </c>
    </row>
    <row r="71" spans="1:3" ht="30">
      <c r="A71" s="683" t="s">
        <v>117</v>
      </c>
      <c r="B71" s="684" t="s">
        <v>556</v>
      </c>
      <c r="C71" s="685" t="s">
        <v>480</v>
      </c>
    </row>
    <row r="72" spans="1:3" ht="60">
      <c r="A72" s="683" t="s">
        <v>117</v>
      </c>
      <c r="B72" s="684" t="s">
        <v>557</v>
      </c>
      <c r="C72" s="685" t="s">
        <v>481</v>
      </c>
    </row>
    <row r="73" spans="1:3" ht="30">
      <c r="A73" s="683" t="s">
        <v>117</v>
      </c>
      <c r="B73" s="684" t="s">
        <v>558</v>
      </c>
      <c r="C73" s="685" t="s">
        <v>482</v>
      </c>
    </row>
    <row r="74" spans="1:3" ht="45">
      <c r="A74" s="683" t="s">
        <v>117</v>
      </c>
      <c r="B74" s="684" t="s">
        <v>559</v>
      </c>
      <c r="C74" s="685" t="s">
        <v>483</v>
      </c>
    </row>
    <row r="75" spans="1:3" ht="45">
      <c r="A75" s="683" t="s">
        <v>117</v>
      </c>
      <c r="B75" s="684" t="s">
        <v>561</v>
      </c>
      <c r="C75" s="685" t="s">
        <v>484</v>
      </c>
    </row>
    <row r="76" spans="1:3" ht="30">
      <c r="A76" s="683" t="s">
        <v>117</v>
      </c>
      <c r="B76" s="684" t="s">
        <v>562</v>
      </c>
      <c r="C76" s="685" t="s">
        <v>485</v>
      </c>
    </row>
    <row r="77" spans="1:3" ht="30">
      <c r="A77" s="683" t="s">
        <v>117</v>
      </c>
      <c r="B77" s="684" t="s">
        <v>560</v>
      </c>
      <c r="C77" s="685" t="s">
        <v>486</v>
      </c>
    </row>
    <row r="78" spans="1:3" ht="30">
      <c r="A78" s="683" t="s">
        <v>117</v>
      </c>
      <c r="B78" s="684" t="s">
        <v>565</v>
      </c>
      <c r="C78" s="685" t="s">
        <v>489</v>
      </c>
    </row>
    <row r="79" spans="1:3" ht="30">
      <c r="A79" s="683" t="s">
        <v>117</v>
      </c>
      <c r="B79" s="684" t="s">
        <v>586</v>
      </c>
      <c r="C79" s="685" t="s">
        <v>510</v>
      </c>
    </row>
    <row r="80" spans="1:3" ht="15">
      <c r="A80" s="683" t="s">
        <v>117</v>
      </c>
      <c r="B80" s="684" t="s">
        <v>587</v>
      </c>
      <c r="C80" s="685" t="s">
        <v>511</v>
      </c>
    </row>
    <row r="81" spans="1:3" ht="15">
      <c r="A81" s="683" t="s">
        <v>117</v>
      </c>
      <c r="B81" s="684" t="s">
        <v>588</v>
      </c>
      <c r="C81" s="685" t="s">
        <v>512</v>
      </c>
    </row>
    <row r="82" spans="1:3" ht="30">
      <c r="A82" s="683" t="s">
        <v>117</v>
      </c>
      <c r="B82" s="684" t="s">
        <v>589</v>
      </c>
      <c r="C82" s="685" t="s">
        <v>513</v>
      </c>
    </row>
    <row r="83" spans="1:3" ht="30">
      <c r="A83" s="683" t="s">
        <v>117</v>
      </c>
      <c r="B83" s="684" t="s">
        <v>590</v>
      </c>
      <c r="C83" s="685" t="s">
        <v>514</v>
      </c>
    </row>
    <row r="84" spans="1:3" ht="45">
      <c r="A84" s="683" t="s">
        <v>117</v>
      </c>
      <c r="B84" s="684" t="s">
        <v>591</v>
      </c>
      <c r="C84" s="685" t="s">
        <v>515</v>
      </c>
    </row>
    <row r="85" spans="1:3" ht="45">
      <c r="A85" s="683" t="s">
        <v>117</v>
      </c>
      <c r="B85" s="684" t="s">
        <v>592</v>
      </c>
      <c r="C85" s="685" t="s">
        <v>516</v>
      </c>
    </row>
    <row r="86" spans="1:3" ht="60">
      <c r="A86" s="683" t="s">
        <v>117</v>
      </c>
      <c r="B86" s="684" t="s">
        <v>593</v>
      </c>
      <c r="C86" s="685" t="s">
        <v>517</v>
      </c>
    </row>
    <row r="87" spans="1:3" ht="60">
      <c r="A87" s="683" t="s">
        <v>117</v>
      </c>
      <c r="B87" s="684" t="s">
        <v>594</v>
      </c>
      <c r="C87" s="685" t="s">
        <v>518</v>
      </c>
    </row>
    <row r="88" spans="1:3" ht="45">
      <c r="A88" s="683" t="s">
        <v>117</v>
      </c>
      <c r="B88" s="684" t="s">
        <v>595</v>
      </c>
      <c r="C88" s="685" t="s">
        <v>519</v>
      </c>
    </row>
    <row r="89" spans="1:3" ht="30">
      <c r="A89" s="683" t="s">
        <v>117</v>
      </c>
      <c r="B89" s="684" t="s">
        <v>596</v>
      </c>
      <c r="C89" s="685" t="s">
        <v>520</v>
      </c>
    </row>
    <row r="90" spans="1:3" ht="30">
      <c r="A90" s="683" t="s">
        <v>117</v>
      </c>
      <c r="B90" s="684" t="s">
        <v>597</v>
      </c>
      <c r="C90" s="685" t="s">
        <v>521</v>
      </c>
    </row>
  </sheetData>
  <sheetProtection/>
  <mergeCells count="8">
    <mergeCell ref="A9:C9"/>
    <mergeCell ref="B12:C12"/>
    <mergeCell ref="A1:C1"/>
    <mergeCell ref="A2:C2"/>
    <mergeCell ref="A3:C3"/>
    <mergeCell ref="A4:C4"/>
    <mergeCell ref="A5:C5"/>
    <mergeCell ref="A8:C8"/>
  </mergeCells>
  <printOptions/>
  <pageMargins left="0.7086614173228347" right="0.7086614173228347" top="0.54" bottom="0.43" header="0.31496062992125984" footer="0.31496062992125984"/>
  <pageSetup fitToHeight="4"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D21"/>
  <sheetViews>
    <sheetView zoomScalePageLayoutView="0" workbookViewId="0" topLeftCell="A1">
      <selection activeCell="E13" sqref="E13"/>
    </sheetView>
  </sheetViews>
  <sheetFormatPr defaultColWidth="9.140625" defaultRowHeight="15"/>
  <cols>
    <col min="2" max="2" width="39.28125" style="0" customWidth="1"/>
    <col min="3" max="3" width="79.140625" style="38" customWidth="1"/>
  </cols>
  <sheetData>
    <row r="1" spans="1:4" ht="15.75">
      <c r="A1" s="292"/>
      <c r="B1" s="773" t="s">
        <v>623</v>
      </c>
      <c r="C1" s="774"/>
      <c r="D1" s="300"/>
    </row>
    <row r="2" spans="1:4" ht="15.75">
      <c r="A2" s="775" t="s">
        <v>674</v>
      </c>
      <c r="B2" s="775"/>
      <c r="C2" s="775"/>
      <c r="D2" s="775"/>
    </row>
    <row r="3" spans="1:4" ht="15.75">
      <c r="A3" s="775" t="s">
        <v>675</v>
      </c>
      <c r="B3" s="775"/>
      <c r="C3" s="775"/>
      <c r="D3" s="775"/>
    </row>
    <row r="4" spans="1:4" ht="15.75">
      <c r="A4" s="771" t="s">
        <v>603</v>
      </c>
      <c r="B4" s="771"/>
      <c r="C4" s="771"/>
      <c r="D4" s="771"/>
    </row>
    <row r="5" spans="1:4" ht="15.75">
      <c r="A5" s="771" t="s">
        <v>604</v>
      </c>
      <c r="B5" s="771"/>
      <c r="C5" s="771"/>
      <c r="D5" s="771"/>
    </row>
    <row r="6" spans="1:4" ht="15">
      <c r="A6" s="292"/>
      <c r="B6" s="778"/>
      <c r="C6" s="779"/>
      <c r="D6" s="292"/>
    </row>
    <row r="7" spans="1:4" ht="15">
      <c r="A7" s="292"/>
      <c r="B7" s="292"/>
      <c r="C7" s="690"/>
      <c r="D7" s="292"/>
    </row>
    <row r="8" spans="1:4" ht="34.5" customHeight="1">
      <c r="A8" s="780" t="s">
        <v>605</v>
      </c>
      <c r="B8" s="780"/>
      <c r="C8" s="780"/>
      <c r="D8" s="292"/>
    </row>
    <row r="9" spans="1:4" ht="18.75">
      <c r="A9" s="772" t="s">
        <v>606</v>
      </c>
      <c r="B9" s="772"/>
      <c r="C9" s="772"/>
      <c r="D9" s="292"/>
    </row>
    <row r="10" spans="1:4" ht="18.75">
      <c r="A10" s="292"/>
      <c r="B10" s="327"/>
      <c r="C10" s="690"/>
      <c r="D10" s="292"/>
    </row>
    <row r="11" spans="1:4" ht="15">
      <c r="A11" s="292"/>
      <c r="B11" s="292"/>
      <c r="C11" s="703"/>
      <c r="D11" s="292"/>
    </row>
    <row r="12" spans="1:4" ht="36" customHeight="1">
      <c r="A12" s="693" t="s">
        <v>607</v>
      </c>
      <c r="B12" s="674" t="s">
        <v>112</v>
      </c>
      <c r="C12" s="675" t="s">
        <v>179</v>
      </c>
      <c r="D12" s="292"/>
    </row>
    <row r="13" spans="1:4" ht="25.5" customHeight="1">
      <c r="A13" s="677" t="s">
        <v>117</v>
      </c>
      <c r="B13" s="783" t="s">
        <v>608</v>
      </c>
      <c r="C13" s="784"/>
      <c r="D13" s="694"/>
    </row>
    <row r="14" spans="1:4" ht="33">
      <c r="A14" s="695" t="s">
        <v>117</v>
      </c>
      <c r="B14" s="696" t="s">
        <v>609</v>
      </c>
      <c r="C14" s="697" t="s">
        <v>610</v>
      </c>
      <c r="D14" s="698"/>
    </row>
    <row r="15" spans="1:4" ht="15">
      <c r="A15" s="781" t="s">
        <v>117</v>
      </c>
      <c r="B15" s="781" t="s">
        <v>611</v>
      </c>
      <c r="C15" s="782" t="s">
        <v>612</v>
      </c>
      <c r="D15" s="698"/>
    </row>
    <row r="16" spans="1:4" ht="15">
      <c r="A16" s="781"/>
      <c r="B16" s="781"/>
      <c r="C16" s="782"/>
      <c r="D16" s="698"/>
    </row>
    <row r="17" spans="1:4" ht="31.5">
      <c r="A17" s="695" t="s">
        <v>117</v>
      </c>
      <c r="B17" s="682" t="s">
        <v>613</v>
      </c>
      <c r="C17" s="699" t="s">
        <v>614</v>
      </c>
      <c r="D17" s="698"/>
    </row>
    <row r="18" spans="1:4" ht="47.25">
      <c r="A18" s="695" t="s">
        <v>117</v>
      </c>
      <c r="B18" s="700" t="s">
        <v>615</v>
      </c>
      <c r="C18" s="701" t="s">
        <v>616</v>
      </c>
      <c r="D18" s="698"/>
    </row>
    <row r="19" spans="1:4" ht="47.25">
      <c r="A19" s="695" t="s">
        <v>117</v>
      </c>
      <c r="B19" s="700" t="s">
        <v>617</v>
      </c>
      <c r="C19" s="701" t="s">
        <v>618</v>
      </c>
      <c r="D19" s="702"/>
    </row>
    <row r="20" spans="1:4" ht="15.75">
      <c r="A20" s="695" t="s">
        <v>117</v>
      </c>
      <c r="B20" s="700" t="s">
        <v>619</v>
      </c>
      <c r="C20" s="701" t="s">
        <v>620</v>
      </c>
      <c r="D20" s="698"/>
    </row>
    <row r="21" spans="1:4" ht="15.75">
      <c r="A21" s="695" t="s">
        <v>117</v>
      </c>
      <c r="B21" s="700" t="s">
        <v>621</v>
      </c>
      <c r="C21" s="701" t="s">
        <v>622</v>
      </c>
      <c r="D21" s="292"/>
    </row>
  </sheetData>
  <sheetProtection/>
  <mergeCells count="12">
    <mergeCell ref="A8:C8"/>
    <mergeCell ref="A9:C9"/>
    <mergeCell ref="A15:A16"/>
    <mergeCell ref="B15:B16"/>
    <mergeCell ref="C15:C16"/>
    <mergeCell ref="B13:C13"/>
    <mergeCell ref="B1:C1"/>
    <mergeCell ref="A2:D2"/>
    <mergeCell ref="A3:D3"/>
    <mergeCell ref="A4:D4"/>
    <mergeCell ref="A5:D5"/>
    <mergeCell ref="B6:C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74"/>
  <sheetViews>
    <sheetView view="pageBreakPreview" zoomScale="80" zoomScaleSheetLayoutView="80" zoomScalePageLayoutView="0" workbookViewId="0" topLeftCell="A1">
      <selection activeCell="C12" sqref="C12"/>
    </sheetView>
  </sheetViews>
  <sheetFormatPr defaultColWidth="8.8515625" defaultRowHeight="15"/>
  <cols>
    <col min="1" max="1" width="35.8515625" style="357" customWidth="1"/>
    <col min="2" max="2" width="86.7109375" style="358" customWidth="1"/>
    <col min="3" max="3" width="20.28125" style="481" customWidth="1"/>
    <col min="4" max="16384" width="8.8515625" style="292" customWidth="1"/>
  </cols>
  <sheetData>
    <row r="1" spans="1:6" s="281" customFormat="1" ht="15.75" customHeight="1">
      <c r="A1" s="788" t="s">
        <v>638</v>
      </c>
      <c r="B1" s="788"/>
      <c r="C1" s="788"/>
      <c r="D1" s="300"/>
      <c r="E1" s="300"/>
      <c r="F1" s="300"/>
    </row>
    <row r="2" spans="1:6" s="281" customFormat="1" ht="15.75" customHeight="1">
      <c r="A2" s="775" t="s">
        <v>674</v>
      </c>
      <c r="B2" s="775"/>
      <c r="C2" s="775"/>
      <c r="D2" s="300"/>
      <c r="E2" s="300"/>
      <c r="F2" s="300"/>
    </row>
    <row r="3" spans="1:6" s="281" customFormat="1" ht="15.75" customHeight="1">
      <c r="A3" s="775" t="s">
        <v>672</v>
      </c>
      <c r="B3" s="775"/>
      <c r="C3" s="775"/>
      <c r="D3" s="300"/>
      <c r="E3" s="300"/>
      <c r="F3" s="300"/>
    </row>
    <row r="4" spans="1:6" s="282" customFormat="1" ht="16.5" customHeight="1">
      <c r="A4" s="771" t="s">
        <v>603</v>
      </c>
      <c r="B4" s="771"/>
      <c r="C4" s="771"/>
      <c r="D4" s="301"/>
      <c r="E4" s="301"/>
      <c r="F4" s="301"/>
    </row>
    <row r="5" spans="1:6" s="282" customFormat="1" ht="16.5" customHeight="1">
      <c r="A5" s="771" t="s">
        <v>604</v>
      </c>
      <c r="B5" s="771"/>
      <c r="C5" s="771"/>
      <c r="D5" s="301"/>
      <c r="E5" s="301"/>
      <c r="F5" s="301"/>
    </row>
    <row r="6" spans="1:3" ht="18.75">
      <c r="A6" s="787"/>
      <c r="B6" s="787"/>
      <c r="C6" s="787"/>
    </row>
    <row r="7" spans="2:3" ht="18.75">
      <c r="B7" s="789" t="s">
        <v>388</v>
      </c>
      <c r="C7" s="789"/>
    </row>
    <row r="8" ht="18.75">
      <c r="D8" s="294"/>
    </row>
    <row r="9" spans="1:4" s="295" customFormat="1" ht="56.25" customHeight="1">
      <c r="A9" s="780" t="s">
        <v>639</v>
      </c>
      <c r="B9" s="780"/>
      <c r="C9" s="780"/>
      <c r="D9" s="296"/>
    </row>
    <row r="10" spans="1:3" s="295" customFormat="1" ht="7.5" customHeight="1">
      <c r="A10" s="780"/>
      <c r="B10" s="780"/>
      <c r="C10" s="780"/>
    </row>
    <row r="11" ht="18.75">
      <c r="C11" s="501" t="s">
        <v>398</v>
      </c>
    </row>
    <row r="12" spans="1:3" s="297" customFormat="1" ht="88.5" customHeight="1">
      <c r="A12" s="302" t="s">
        <v>238</v>
      </c>
      <c r="B12" s="359" t="s">
        <v>239</v>
      </c>
      <c r="C12" s="482" t="s">
        <v>676</v>
      </c>
    </row>
    <row r="13" spans="1:6" ht="18.75" customHeight="1">
      <c r="A13" s="785" t="s">
        <v>111</v>
      </c>
      <c r="B13" s="786"/>
      <c r="C13" s="483">
        <f>C14+C56</f>
        <v>27427543</v>
      </c>
      <c r="F13" s="292">
        <v>25</v>
      </c>
    </row>
    <row r="14" spans="1:3" ht="17.25" customHeight="1">
      <c r="A14" s="306" t="s">
        <v>75</v>
      </c>
      <c r="B14" s="307" t="s">
        <v>240</v>
      </c>
      <c r="C14" s="484">
        <f>+C15+C29+C37+C40+C49+C20+C26+C46+C53</f>
        <v>26477067</v>
      </c>
    </row>
    <row r="15" spans="1:3" ht="18.75">
      <c r="A15" s="308" t="s">
        <v>241</v>
      </c>
      <c r="B15" s="309" t="s">
        <v>242</v>
      </c>
      <c r="C15" s="485">
        <f>C16</f>
        <v>482075.5</v>
      </c>
    </row>
    <row r="16" spans="1:3" ht="18.75">
      <c r="A16" s="317" t="s">
        <v>243</v>
      </c>
      <c r="B16" s="318" t="s">
        <v>244</v>
      </c>
      <c r="C16" s="486">
        <f>C17+C19+C18</f>
        <v>482075.5</v>
      </c>
    </row>
    <row r="17" spans="1:3" ht="82.5" customHeight="1">
      <c r="A17" s="303" t="s">
        <v>245</v>
      </c>
      <c r="B17" s="304" t="s">
        <v>76</v>
      </c>
      <c r="C17" s="487">
        <f>482075.5-1750-3000</f>
        <v>477325.5</v>
      </c>
    </row>
    <row r="18" spans="1:3" ht="126" customHeight="1">
      <c r="A18" s="360" t="s">
        <v>0</v>
      </c>
      <c r="B18" s="497" t="s">
        <v>1</v>
      </c>
      <c r="C18" s="487">
        <v>1750</v>
      </c>
    </row>
    <row r="19" spans="1:3" s="298" customFormat="1" ht="57" customHeight="1">
      <c r="A19" s="360" t="s">
        <v>391</v>
      </c>
      <c r="B19" s="496" t="s">
        <v>392</v>
      </c>
      <c r="C19" s="487">
        <v>3000</v>
      </c>
    </row>
    <row r="20" spans="1:3" ht="21" hidden="1">
      <c r="A20" s="361" t="s">
        <v>259</v>
      </c>
      <c r="B20" s="362" t="s">
        <v>260</v>
      </c>
      <c r="C20" s="488">
        <f>C21</f>
        <v>0</v>
      </c>
    </row>
    <row r="21" spans="1:3" ht="17.25" customHeight="1" hidden="1">
      <c r="A21" s="317" t="s">
        <v>261</v>
      </c>
      <c r="B21" s="318" t="s">
        <v>262</v>
      </c>
      <c r="C21" s="486">
        <f>C22+C23+C24+C25</f>
        <v>0</v>
      </c>
    </row>
    <row r="22" spans="1:3" s="315" customFormat="1" ht="84" hidden="1">
      <c r="A22" s="363" t="s">
        <v>263</v>
      </c>
      <c r="B22" s="364" t="s">
        <v>264</v>
      </c>
      <c r="C22" s="487"/>
    </row>
    <row r="23" spans="1:3" ht="19.5" customHeight="1" hidden="1">
      <c r="A23" s="363" t="s">
        <v>265</v>
      </c>
      <c r="B23" s="364" t="s">
        <v>266</v>
      </c>
      <c r="C23" s="487"/>
    </row>
    <row r="24" spans="1:3" ht="105" hidden="1">
      <c r="A24" s="363" t="s">
        <v>267</v>
      </c>
      <c r="B24" s="364" t="s">
        <v>268</v>
      </c>
      <c r="C24" s="487"/>
    </row>
    <row r="25" spans="1:3" ht="84" hidden="1">
      <c r="A25" s="363" t="s">
        <v>269</v>
      </c>
      <c r="B25" s="364" t="s">
        <v>270</v>
      </c>
      <c r="C25" s="487"/>
    </row>
    <row r="26" spans="1:3" ht="21">
      <c r="A26" s="365" t="s">
        <v>2</v>
      </c>
      <c r="B26" s="366" t="s">
        <v>3</v>
      </c>
      <c r="C26" s="488">
        <f>C27</f>
        <v>9976.8</v>
      </c>
    </row>
    <row r="27" spans="1:3" ht="22.5" customHeight="1">
      <c r="A27" s="367" t="s">
        <v>4</v>
      </c>
      <c r="B27" s="368" t="s">
        <v>5</v>
      </c>
      <c r="C27" s="486">
        <f>C28</f>
        <v>9976.8</v>
      </c>
    </row>
    <row r="28" spans="1:3" s="316" customFormat="1" ht="21">
      <c r="A28" s="360" t="s">
        <v>6</v>
      </c>
      <c r="B28" s="369" t="s">
        <v>5</v>
      </c>
      <c r="C28" s="487">
        <v>9976.8</v>
      </c>
    </row>
    <row r="29" spans="1:3" s="315" customFormat="1" ht="18.75">
      <c r="A29" s="308" t="s">
        <v>77</v>
      </c>
      <c r="B29" s="309" t="s">
        <v>78</v>
      </c>
      <c r="C29" s="485">
        <f>C30+C32</f>
        <v>25591534.939999998</v>
      </c>
    </row>
    <row r="30" spans="1:3" ht="18.75">
      <c r="A30" s="317" t="s">
        <v>79</v>
      </c>
      <c r="B30" s="318" t="s">
        <v>80</v>
      </c>
      <c r="C30" s="486">
        <f>C31</f>
        <v>259517.81</v>
      </c>
    </row>
    <row r="31" spans="1:3" ht="60" customHeight="1">
      <c r="A31" s="303" t="s">
        <v>81</v>
      </c>
      <c r="B31" s="304" t="s">
        <v>393</v>
      </c>
      <c r="C31" s="487">
        <v>259517.81</v>
      </c>
    </row>
    <row r="32" spans="1:3" ht="18.75">
      <c r="A32" s="317" t="s">
        <v>82</v>
      </c>
      <c r="B32" s="318" t="s">
        <v>83</v>
      </c>
      <c r="C32" s="486">
        <f>C33+C35</f>
        <v>25332017.13</v>
      </c>
    </row>
    <row r="33" spans="1:3" ht="18.75">
      <c r="A33" s="313" t="s">
        <v>364</v>
      </c>
      <c r="B33" s="314" t="s">
        <v>365</v>
      </c>
      <c r="C33" s="489">
        <f>C34</f>
        <v>24477274.06</v>
      </c>
    </row>
    <row r="34" spans="1:3" ht="37.5">
      <c r="A34" s="303" t="s">
        <v>366</v>
      </c>
      <c r="B34" s="304" t="s">
        <v>367</v>
      </c>
      <c r="C34" s="487">
        <v>24477274.06</v>
      </c>
    </row>
    <row r="35" spans="1:3" ht="18.75">
      <c r="A35" s="313" t="s">
        <v>369</v>
      </c>
      <c r="B35" s="314" t="s">
        <v>368</v>
      </c>
      <c r="C35" s="489">
        <f>C36</f>
        <v>854743.07</v>
      </c>
    </row>
    <row r="36" spans="1:3" ht="37.5">
      <c r="A36" s="303" t="s">
        <v>370</v>
      </c>
      <c r="B36" s="304" t="s">
        <v>371</v>
      </c>
      <c r="C36" s="487">
        <v>854743.07</v>
      </c>
    </row>
    <row r="37" spans="1:3" ht="31.5" customHeight="1">
      <c r="A37" s="370" t="s">
        <v>246</v>
      </c>
      <c r="B37" s="371" t="s">
        <v>247</v>
      </c>
      <c r="C37" s="485">
        <f>C38</f>
        <v>15900</v>
      </c>
    </row>
    <row r="38" spans="1:3" ht="56.25">
      <c r="A38" s="372" t="s">
        <v>84</v>
      </c>
      <c r="B38" s="235" t="s">
        <v>85</v>
      </c>
      <c r="C38" s="490">
        <f>C39</f>
        <v>15900</v>
      </c>
    </row>
    <row r="39" spans="1:3" ht="79.5" customHeight="1">
      <c r="A39" s="373" t="s">
        <v>86</v>
      </c>
      <c r="B39" s="374" t="s">
        <v>87</v>
      </c>
      <c r="C39" s="487">
        <v>15900</v>
      </c>
    </row>
    <row r="40" spans="1:3" ht="56.25">
      <c r="A40" s="308" t="s">
        <v>248</v>
      </c>
      <c r="B40" s="309" t="s">
        <v>88</v>
      </c>
      <c r="C40" s="485">
        <f>C41</f>
        <v>377579.76</v>
      </c>
    </row>
    <row r="41" spans="1:3" ht="93.75">
      <c r="A41" s="317" t="s">
        <v>249</v>
      </c>
      <c r="B41" s="319" t="s">
        <v>7</v>
      </c>
      <c r="C41" s="486">
        <f>C42+C44</f>
        <v>377579.76</v>
      </c>
    </row>
    <row r="42" spans="1:3" ht="75" hidden="1">
      <c r="A42" s="313" t="s">
        <v>250</v>
      </c>
      <c r="B42" s="314" t="s">
        <v>251</v>
      </c>
      <c r="C42" s="489">
        <f>C43</f>
        <v>0</v>
      </c>
    </row>
    <row r="43" spans="1:3" ht="75" hidden="1">
      <c r="A43" s="303" t="s">
        <v>252</v>
      </c>
      <c r="B43" s="304" t="s">
        <v>8</v>
      </c>
      <c r="C43" s="487"/>
    </row>
    <row r="44" spans="1:3" ht="111.75" customHeight="1">
      <c r="A44" s="375" t="s">
        <v>9</v>
      </c>
      <c r="B44" s="376" t="s">
        <v>10</v>
      </c>
      <c r="C44" s="489">
        <f>C45</f>
        <v>377579.76</v>
      </c>
    </row>
    <row r="45" spans="1:3" ht="89.25" customHeight="1">
      <c r="A45" s="360" t="s">
        <v>11</v>
      </c>
      <c r="B45" s="369" t="s">
        <v>394</v>
      </c>
      <c r="C45" s="487">
        <v>377579.76</v>
      </c>
    </row>
    <row r="46" spans="1:3" ht="39" hidden="1">
      <c r="A46" s="365" t="s">
        <v>12</v>
      </c>
      <c r="B46" s="377" t="s">
        <v>13</v>
      </c>
      <c r="C46" s="488">
        <f>C47</f>
        <v>0</v>
      </c>
    </row>
    <row r="47" spans="1:3" ht="21.75" customHeight="1" hidden="1">
      <c r="A47" s="378" t="s">
        <v>374</v>
      </c>
      <c r="B47" s="379" t="s">
        <v>372</v>
      </c>
      <c r="C47" s="486">
        <f>C48</f>
        <v>0</v>
      </c>
    </row>
    <row r="48" spans="1:3" ht="42" hidden="1">
      <c r="A48" s="360" t="s">
        <v>375</v>
      </c>
      <c r="B48" s="380" t="s">
        <v>373</v>
      </c>
      <c r="C48" s="487">
        <v>0</v>
      </c>
    </row>
    <row r="49" spans="1:3" ht="37.5" hidden="1">
      <c r="A49" s="381" t="s">
        <v>253</v>
      </c>
      <c r="B49" s="320" t="s">
        <v>254</v>
      </c>
      <c r="C49" s="485">
        <f>C50</f>
        <v>0</v>
      </c>
    </row>
    <row r="50" spans="1:3" ht="93.75" hidden="1">
      <c r="A50" s="382" t="s">
        <v>380</v>
      </c>
      <c r="B50" s="321" t="s">
        <v>381</v>
      </c>
      <c r="C50" s="486">
        <f>C51</f>
        <v>0</v>
      </c>
    </row>
    <row r="51" spans="1:3" s="355" customFormat="1" ht="112.5" hidden="1">
      <c r="A51" s="383" t="s">
        <v>379</v>
      </c>
      <c r="B51" s="90" t="s">
        <v>376</v>
      </c>
      <c r="C51" s="489">
        <f>C52</f>
        <v>0</v>
      </c>
    </row>
    <row r="52" spans="1:3" ht="93.75" hidden="1">
      <c r="A52" s="373" t="s">
        <v>378</v>
      </c>
      <c r="B52" s="374" t="s">
        <v>377</v>
      </c>
      <c r="C52" s="487">
        <v>0</v>
      </c>
    </row>
    <row r="53" spans="1:3" s="355" customFormat="1" ht="18.75" hidden="1">
      <c r="A53" s="384" t="s">
        <v>17</v>
      </c>
      <c r="B53" s="385" t="s">
        <v>15</v>
      </c>
      <c r="C53" s="488">
        <f>C54</f>
        <v>0</v>
      </c>
    </row>
    <row r="54" spans="1:3" ht="60" customHeight="1" hidden="1">
      <c r="A54" s="386" t="s">
        <v>18</v>
      </c>
      <c r="B54" s="387" t="s">
        <v>16</v>
      </c>
      <c r="C54" s="486">
        <f>C55</f>
        <v>0</v>
      </c>
    </row>
    <row r="55" spans="1:3" ht="58.5" customHeight="1" hidden="1">
      <c r="A55" s="388" t="s">
        <v>19</v>
      </c>
      <c r="B55" s="389" t="s">
        <v>20</v>
      </c>
      <c r="C55" s="487"/>
    </row>
    <row r="56" spans="1:3" ht="18.75">
      <c r="A56" s="306" t="s">
        <v>62</v>
      </c>
      <c r="B56" s="390" t="s">
        <v>89</v>
      </c>
      <c r="C56" s="491">
        <f>C57+C73</f>
        <v>950476</v>
      </c>
    </row>
    <row r="57" spans="1:3" ht="37.5">
      <c r="A57" s="322" t="s">
        <v>63</v>
      </c>
      <c r="B57" s="323" t="s">
        <v>90</v>
      </c>
      <c r="C57" s="492">
        <f>C58+C63+C66+C71</f>
        <v>950476</v>
      </c>
    </row>
    <row r="58" spans="1:3" ht="37.5">
      <c r="A58" s="310" t="s">
        <v>64</v>
      </c>
      <c r="B58" s="311" t="s">
        <v>91</v>
      </c>
      <c r="C58" s="493">
        <f>C59+C61</f>
        <v>816178</v>
      </c>
    </row>
    <row r="59" spans="1:3" ht="18.75">
      <c r="A59" s="312" t="s">
        <v>65</v>
      </c>
      <c r="B59" s="150" t="s">
        <v>92</v>
      </c>
      <c r="C59" s="494">
        <f>C60</f>
        <v>816178</v>
      </c>
    </row>
    <row r="60" spans="1:3" ht="37.5">
      <c r="A60" s="303" t="s">
        <v>93</v>
      </c>
      <c r="B60" s="304" t="s">
        <v>94</v>
      </c>
      <c r="C60" s="495">
        <v>816178</v>
      </c>
    </row>
    <row r="61" spans="1:3" ht="37.5" hidden="1">
      <c r="A61" s="312" t="s">
        <v>95</v>
      </c>
      <c r="B61" s="150" t="s">
        <v>96</v>
      </c>
      <c r="C61" s="494">
        <f>C62</f>
        <v>0</v>
      </c>
    </row>
    <row r="62" spans="1:3" ht="37.5" hidden="1">
      <c r="A62" s="303" t="s">
        <v>97</v>
      </c>
      <c r="B62" s="304" t="s">
        <v>98</v>
      </c>
      <c r="C62" s="495"/>
    </row>
    <row r="63" spans="1:3" ht="37.5" hidden="1">
      <c r="A63" s="310" t="s">
        <v>66</v>
      </c>
      <c r="B63" s="311" t="s">
        <v>99</v>
      </c>
      <c r="C63" s="493">
        <f>C64</f>
        <v>0</v>
      </c>
    </row>
    <row r="64" spans="1:3" ht="18.75" hidden="1">
      <c r="A64" s="312" t="s">
        <v>67</v>
      </c>
      <c r="B64" s="150" t="s">
        <v>68</v>
      </c>
      <c r="C64" s="494">
        <f>C65</f>
        <v>0</v>
      </c>
    </row>
    <row r="65" spans="1:3" ht="18.75" hidden="1">
      <c r="A65" s="303" t="s">
        <v>100</v>
      </c>
      <c r="B65" s="304" t="s">
        <v>101</v>
      </c>
      <c r="C65" s="495">
        <v>0</v>
      </c>
    </row>
    <row r="66" spans="1:3" ht="37.5">
      <c r="A66" s="310" t="s">
        <v>69</v>
      </c>
      <c r="B66" s="311" t="s">
        <v>102</v>
      </c>
      <c r="C66" s="493">
        <f>C67+C69</f>
        <v>134298</v>
      </c>
    </row>
    <row r="67" spans="1:3" ht="37.5">
      <c r="A67" s="312" t="s">
        <v>103</v>
      </c>
      <c r="B67" s="150" t="s">
        <v>104</v>
      </c>
      <c r="C67" s="494">
        <f>C68</f>
        <v>134298</v>
      </c>
    </row>
    <row r="68" spans="1:3" ht="56.25">
      <c r="A68" s="303" t="s">
        <v>105</v>
      </c>
      <c r="B68" s="304" t="s">
        <v>106</v>
      </c>
      <c r="C68" s="495">
        <v>134298</v>
      </c>
    </row>
    <row r="69" spans="1:3" ht="18.75" hidden="1">
      <c r="A69" s="312" t="s">
        <v>70</v>
      </c>
      <c r="B69" s="150" t="s">
        <v>71</v>
      </c>
      <c r="C69" s="494">
        <f>C70</f>
        <v>0</v>
      </c>
    </row>
    <row r="70" spans="1:3" ht="18.75" hidden="1">
      <c r="A70" s="303" t="s">
        <v>107</v>
      </c>
      <c r="B70" s="304" t="s">
        <v>108</v>
      </c>
      <c r="C70" s="495"/>
    </row>
    <row r="71" spans="1:3" ht="18.75" hidden="1">
      <c r="A71" s="391" t="s">
        <v>72</v>
      </c>
      <c r="B71" s="392" t="s">
        <v>109</v>
      </c>
      <c r="C71" s="493">
        <f>C72</f>
        <v>0</v>
      </c>
    </row>
    <row r="72" spans="1:4" ht="75" hidden="1">
      <c r="A72" s="393" t="s">
        <v>351</v>
      </c>
      <c r="B72" s="394" t="s">
        <v>352</v>
      </c>
      <c r="C72" s="495">
        <v>0</v>
      </c>
      <c r="D72" s="292">
        <f>1392289+1378200</f>
        <v>2770489</v>
      </c>
    </row>
    <row r="73" spans="1:3" ht="18.75" hidden="1">
      <c r="A73" s="324" t="s">
        <v>73</v>
      </c>
      <c r="B73" s="325" t="s">
        <v>74</v>
      </c>
      <c r="C73" s="492">
        <f>+C74</f>
        <v>0</v>
      </c>
    </row>
    <row r="74" spans="1:3" ht="18.75" hidden="1">
      <c r="A74" s="356" t="s">
        <v>255</v>
      </c>
      <c r="B74" s="395" t="s">
        <v>256</v>
      </c>
      <c r="C74" s="495"/>
    </row>
  </sheetData>
  <sheetProtection formatRows="0" autoFilter="0"/>
  <mergeCells count="10">
    <mergeCell ref="A13:B13"/>
    <mergeCell ref="A6:C6"/>
    <mergeCell ref="A4:C4"/>
    <mergeCell ref="A5:C5"/>
    <mergeCell ref="A1:C1"/>
    <mergeCell ref="A2:C2"/>
    <mergeCell ref="A3:C3"/>
    <mergeCell ref="A10:C10"/>
    <mergeCell ref="A9:C9"/>
    <mergeCell ref="B7:C7"/>
  </mergeCells>
  <printOptions horizontalCentered="1"/>
  <pageMargins left="0.5118110236220472" right="0.1968503937007874" top="0.5118110236220472" bottom="0.3937007874015748" header="0.15748031496062992" footer="0.2362204724409449"/>
  <pageSetup blackAndWhite="1" fitToHeight="2" fitToWidth="1" horizontalDpi="600" verticalDpi="600" orientation="portrait" paperSize="9" scale="67" r:id="rId1"/>
  <rowBreaks count="2" manualBreakCount="2">
    <brk id="34" max="2" man="1"/>
    <brk id="59" max="2"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U304"/>
  <sheetViews>
    <sheetView view="pageBreakPreview" zoomScale="60" zoomScaleNormal="70" zoomScalePageLayoutView="0" workbookViewId="0" topLeftCell="A1">
      <selection activeCell="J18" sqref="J18"/>
    </sheetView>
  </sheetViews>
  <sheetFormatPr defaultColWidth="9.140625" defaultRowHeight="15"/>
  <cols>
    <col min="1" max="1" width="133.00390625" style="9" customWidth="1"/>
    <col min="2" max="2" width="8.7109375" style="18" customWidth="1"/>
    <col min="3" max="3" width="9.140625" style="19" customWidth="1"/>
    <col min="4" max="5" width="9.140625" style="458" customWidth="1"/>
    <col min="6" max="6" width="10.00390625" style="8" customWidth="1"/>
    <col min="7" max="7" width="9.140625" style="18" customWidth="1"/>
    <col min="8" max="8" width="18.8515625" style="545" customWidth="1"/>
    <col min="9" max="9" width="17.421875" style="278" customWidth="1"/>
    <col min="10" max="10" width="17.421875" style="1" customWidth="1"/>
    <col min="11" max="38" width="9.140625" style="1" customWidth="1"/>
  </cols>
  <sheetData>
    <row r="1" spans="1:8" s="281" customFormat="1" ht="15.75" customHeight="1">
      <c r="A1" s="775" t="s">
        <v>110</v>
      </c>
      <c r="B1" s="775"/>
      <c r="C1" s="775"/>
      <c r="D1" s="775"/>
      <c r="E1" s="775"/>
      <c r="F1" s="775"/>
      <c r="G1" s="775"/>
      <c r="H1" s="775"/>
    </row>
    <row r="2" spans="1:8" s="281" customFormat="1" ht="15.75" customHeight="1">
      <c r="A2" s="775" t="s">
        <v>257</v>
      </c>
      <c r="B2" s="775"/>
      <c r="C2" s="775"/>
      <c r="D2" s="775"/>
      <c r="E2" s="775"/>
      <c r="F2" s="775"/>
      <c r="G2" s="775"/>
      <c r="H2" s="775"/>
    </row>
    <row r="3" spans="1:8" s="281" customFormat="1" ht="15.75" customHeight="1">
      <c r="A3" s="775" t="s">
        <v>672</v>
      </c>
      <c r="B3" s="775"/>
      <c r="C3" s="775"/>
      <c r="D3" s="775"/>
      <c r="E3" s="775"/>
      <c r="F3" s="775"/>
      <c r="G3" s="775"/>
      <c r="H3" s="775"/>
    </row>
    <row r="4" spans="1:8" s="282" customFormat="1" ht="16.5" customHeight="1">
      <c r="A4" s="771" t="s">
        <v>603</v>
      </c>
      <c r="B4" s="771"/>
      <c r="C4" s="771"/>
      <c r="D4" s="771"/>
      <c r="E4" s="771"/>
      <c r="F4" s="771"/>
      <c r="G4" s="771"/>
      <c r="H4" s="771"/>
    </row>
    <row r="5" spans="1:8" s="282" customFormat="1" ht="16.5" customHeight="1">
      <c r="A5" s="771" t="s">
        <v>604</v>
      </c>
      <c r="B5" s="771"/>
      <c r="C5" s="771"/>
      <c r="D5" s="771"/>
      <c r="E5" s="771"/>
      <c r="F5" s="771"/>
      <c r="G5" s="771"/>
      <c r="H5" s="771"/>
    </row>
    <row r="6" spans="1:8" s="282" customFormat="1" ht="16.5" customHeight="1">
      <c r="A6" s="794"/>
      <c r="B6" s="794"/>
      <c r="C6" s="794"/>
      <c r="D6" s="794"/>
      <c r="E6" s="794"/>
      <c r="F6" s="794"/>
      <c r="G6" s="794"/>
      <c r="H6" s="502"/>
    </row>
    <row r="7" spans="1:8" s="282" customFormat="1" ht="16.5" customHeight="1">
      <c r="A7" s="795" t="s">
        <v>388</v>
      </c>
      <c r="B7" s="795"/>
      <c r="C7" s="795"/>
      <c r="D7" s="795"/>
      <c r="E7" s="795"/>
      <c r="F7" s="795"/>
      <c r="G7" s="795"/>
      <c r="H7" s="795"/>
    </row>
    <row r="8" spans="1:8" s="282" customFormat="1" ht="66" customHeight="1">
      <c r="A8" s="793" t="s">
        <v>640</v>
      </c>
      <c r="B8" s="793"/>
      <c r="C8" s="793"/>
      <c r="D8" s="793"/>
      <c r="E8" s="793"/>
      <c r="F8" s="793"/>
      <c r="G8" s="793"/>
      <c r="H8" s="793"/>
    </row>
    <row r="9" spans="1:8" s="5" customFormat="1" ht="18">
      <c r="A9" s="288"/>
      <c r="B9" s="289"/>
      <c r="C9" s="289"/>
      <c r="D9" s="461"/>
      <c r="E9" s="588"/>
      <c r="F9" s="289"/>
      <c r="G9" s="290"/>
      <c r="H9" s="746" t="s">
        <v>398</v>
      </c>
    </row>
    <row r="10" spans="1:38" s="38" customFormat="1" ht="54" customHeight="1">
      <c r="A10" s="14" t="s">
        <v>179</v>
      </c>
      <c r="B10" s="15" t="s">
        <v>113</v>
      </c>
      <c r="C10" s="34" t="s">
        <v>114</v>
      </c>
      <c r="D10" s="790" t="s">
        <v>178</v>
      </c>
      <c r="E10" s="791"/>
      <c r="F10" s="792"/>
      <c r="G10" s="36" t="s">
        <v>115</v>
      </c>
      <c r="H10" s="503" t="s">
        <v>116</v>
      </c>
      <c r="I10" s="466"/>
      <c r="J10" s="37"/>
      <c r="K10" s="467">
        <f>H11-J10</f>
        <v>27427543</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1:38" s="171" customFormat="1" ht="19.5" thickBot="1">
      <c r="A11" s="164" t="s">
        <v>121</v>
      </c>
      <c r="B11" s="165"/>
      <c r="C11" s="166"/>
      <c r="D11" s="167"/>
      <c r="E11" s="546"/>
      <c r="F11" s="168"/>
      <c r="G11" s="169"/>
      <c r="H11" s="504">
        <f>+H12</f>
        <v>27427543</v>
      </c>
      <c r="I11" s="411"/>
      <c r="J11" s="412"/>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row>
    <row r="12" spans="1:38" s="171" customFormat="1" ht="19.5" thickTop="1">
      <c r="A12" s="172" t="s">
        <v>293</v>
      </c>
      <c r="B12" s="173"/>
      <c r="C12" s="174"/>
      <c r="D12" s="175"/>
      <c r="E12" s="547"/>
      <c r="F12" s="176"/>
      <c r="G12" s="177"/>
      <c r="H12" s="505">
        <f>H13+H78+H85+H117+H155+H209+H216+H245+H259</f>
        <v>27427543</v>
      </c>
      <c r="I12" s="463">
        <f>H18+H22+H26</f>
        <v>2202400</v>
      </c>
      <c r="J12" s="464"/>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row>
    <row r="13" spans="1:38" s="171" customFormat="1" ht="18.75">
      <c r="A13" s="81" t="s">
        <v>122</v>
      </c>
      <c r="B13" s="124" t="s">
        <v>118</v>
      </c>
      <c r="C13" s="178"/>
      <c r="D13" s="179"/>
      <c r="E13" s="548"/>
      <c r="F13" s="180"/>
      <c r="G13" s="181"/>
      <c r="H13" s="506">
        <f>H14+H19+H26+H45+H50+H55</f>
        <v>7645817.1</v>
      </c>
      <c r="I13" s="163"/>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row>
    <row r="14" spans="1:38" s="171" customFormat="1" ht="37.5">
      <c r="A14" s="41" t="s">
        <v>123</v>
      </c>
      <c r="B14" s="182" t="s">
        <v>118</v>
      </c>
      <c r="C14" s="183" t="s">
        <v>119</v>
      </c>
      <c r="D14" s="184"/>
      <c r="E14" s="549"/>
      <c r="F14" s="185"/>
      <c r="G14" s="186"/>
      <c r="H14" s="507">
        <f>+H15</f>
        <v>632160</v>
      </c>
      <c r="I14" s="163"/>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row>
    <row r="15" spans="1:38" s="191" customFormat="1" ht="18.75">
      <c r="A15" s="11" t="s">
        <v>207</v>
      </c>
      <c r="B15" s="187" t="s">
        <v>118</v>
      </c>
      <c r="C15" s="188" t="s">
        <v>119</v>
      </c>
      <c r="D15" s="214" t="s">
        <v>206</v>
      </c>
      <c r="E15" s="550" t="s">
        <v>395</v>
      </c>
      <c r="F15" s="28" t="s">
        <v>397</v>
      </c>
      <c r="G15" s="189"/>
      <c r="H15" s="508">
        <f>+H16</f>
        <v>632160</v>
      </c>
      <c r="I15" s="10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row>
    <row r="16" spans="1:38" s="195" customFormat="1" ht="19.5">
      <c r="A16" s="10" t="s">
        <v>209</v>
      </c>
      <c r="B16" s="101" t="s">
        <v>118</v>
      </c>
      <c r="C16" s="192" t="s">
        <v>119</v>
      </c>
      <c r="D16" s="408" t="s">
        <v>208</v>
      </c>
      <c r="E16" s="551" t="s">
        <v>395</v>
      </c>
      <c r="F16" s="3" t="s">
        <v>397</v>
      </c>
      <c r="G16" s="193"/>
      <c r="H16" s="509">
        <f>+H17</f>
        <v>632160</v>
      </c>
      <c r="I16" s="2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row>
    <row r="17" spans="1:38" s="195" customFormat="1" ht="19.5">
      <c r="A17" s="30" t="s">
        <v>186</v>
      </c>
      <c r="B17" s="40" t="s">
        <v>118</v>
      </c>
      <c r="C17" s="196" t="s">
        <v>119</v>
      </c>
      <c r="D17" s="220" t="s">
        <v>208</v>
      </c>
      <c r="E17" s="552" t="s">
        <v>395</v>
      </c>
      <c r="F17" s="31" t="s">
        <v>396</v>
      </c>
      <c r="G17" s="197"/>
      <c r="H17" s="510">
        <f>+H18</f>
        <v>632160</v>
      </c>
      <c r="I17" s="2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row>
    <row r="18" spans="1:38" s="195" customFormat="1" ht="48.75" customHeight="1">
      <c r="A18" s="23" t="s">
        <v>125</v>
      </c>
      <c r="B18" s="12" t="s">
        <v>118</v>
      </c>
      <c r="C18" s="198" t="s">
        <v>119</v>
      </c>
      <c r="D18" s="420" t="s">
        <v>208</v>
      </c>
      <c r="E18" s="553" t="s">
        <v>395</v>
      </c>
      <c r="F18" s="4" t="s">
        <v>396</v>
      </c>
      <c r="G18" s="199" t="s">
        <v>120</v>
      </c>
      <c r="H18" s="511">
        <v>632160</v>
      </c>
      <c r="I18" s="2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row>
    <row r="19" spans="1:38" s="195" customFormat="1" ht="37.5">
      <c r="A19" s="41" t="s">
        <v>135</v>
      </c>
      <c r="B19" s="182" t="s">
        <v>118</v>
      </c>
      <c r="C19" s="182" t="s">
        <v>124</v>
      </c>
      <c r="D19" s="183"/>
      <c r="E19" s="554"/>
      <c r="F19" s="186"/>
      <c r="G19" s="182"/>
      <c r="H19" s="507">
        <f>+H20</f>
        <v>1544200</v>
      </c>
      <c r="I19" s="2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row>
    <row r="20" spans="1:38" s="195" customFormat="1" ht="19.5">
      <c r="A20" s="11" t="s">
        <v>211</v>
      </c>
      <c r="B20" s="187" t="s">
        <v>118</v>
      </c>
      <c r="C20" s="188" t="s">
        <v>124</v>
      </c>
      <c r="D20" s="421" t="s">
        <v>210</v>
      </c>
      <c r="E20" s="555" t="s">
        <v>395</v>
      </c>
      <c r="F20" s="2" t="s">
        <v>397</v>
      </c>
      <c r="G20" s="189"/>
      <c r="H20" s="508">
        <f>+H21</f>
        <v>1544200</v>
      </c>
      <c r="I20" s="2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s="195" customFormat="1" ht="19.5">
      <c r="A21" s="10" t="s">
        <v>213</v>
      </c>
      <c r="B21" s="101" t="s">
        <v>118</v>
      </c>
      <c r="C21" s="192" t="s">
        <v>124</v>
      </c>
      <c r="D21" s="408" t="s">
        <v>212</v>
      </c>
      <c r="E21" s="551" t="s">
        <v>395</v>
      </c>
      <c r="F21" s="3" t="s">
        <v>397</v>
      </c>
      <c r="G21" s="193"/>
      <c r="H21" s="509">
        <f>+H22</f>
        <v>1544200</v>
      </c>
      <c r="I21" s="2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9" s="194" customFormat="1" ht="19.5">
      <c r="A22" s="30" t="s">
        <v>186</v>
      </c>
      <c r="B22" s="40" t="s">
        <v>118</v>
      </c>
      <c r="C22" s="196" t="s">
        <v>124</v>
      </c>
      <c r="D22" s="220" t="s">
        <v>212</v>
      </c>
      <c r="E22" s="552" t="s">
        <v>395</v>
      </c>
      <c r="F22" s="31" t="s">
        <v>396</v>
      </c>
      <c r="G22" s="197"/>
      <c r="H22" s="510">
        <f>SUM(H23:H25)</f>
        <v>1544200</v>
      </c>
      <c r="I22" s="24"/>
    </row>
    <row r="23" spans="1:9" s="194" customFormat="1" ht="43.5" customHeight="1">
      <c r="A23" s="23" t="s">
        <v>125</v>
      </c>
      <c r="B23" s="12" t="s">
        <v>118</v>
      </c>
      <c r="C23" s="198" t="s">
        <v>124</v>
      </c>
      <c r="D23" s="420" t="s">
        <v>212</v>
      </c>
      <c r="E23" s="553" t="s">
        <v>395</v>
      </c>
      <c r="F23" s="4" t="s">
        <v>396</v>
      </c>
      <c r="G23" s="199" t="s">
        <v>120</v>
      </c>
      <c r="H23" s="511">
        <v>1494400</v>
      </c>
      <c r="I23" s="24"/>
    </row>
    <row r="24" spans="1:9" s="194" customFormat="1" ht="19.5">
      <c r="A24" s="25" t="s">
        <v>126</v>
      </c>
      <c r="B24" s="12" t="s">
        <v>118</v>
      </c>
      <c r="C24" s="198" t="s">
        <v>124</v>
      </c>
      <c r="D24" s="420" t="s">
        <v>212</v>
      </c>
      <c r="E24" s="553" t="s">
        <v>395</v>
      </c>
      <c r="F24" s="4" t="s">
        <v>396</v>
      </c>
      <c r="G24" s="199" t="s">
        <v>127</v>
      </c>
      <c r="H24" s="511">
        <v>24540</v>
      </c>
      <c r="I24" s="24"/>
    </row>
    <row r="25" spans="1:9" s="194" customFormat="1" ht="19.5">
      <c r="A25" s="25" t="s">
        <v>128</v>
      </c>
      <c r="B25" s="12" t="s">
        <v>118</v>
      </c>
      <c r="C25" s="198" t="s">
        <v>124</v>
      </c>
      <c r="D25" s="420" t="s">
        <v>212</v>
      </c>
      <c r="E25" s="553" t="s">
        <v>395</v>
      </c>
      <c r="F25" s="4" t="s">
        <v>396</v>
      </c>
      <c r="G25" s="199" t="s">
        <v>129</v>
      </c>
      <c r="H25" s="511">
        <v>25260</v>
      </c>
      <c r="I25" s="24"/>
    </row>
    <row r="26" spans="1:9" s="194" customFormat="1" ht="37.5">
      <c r="A26" s="42" t="s">
        <v>136</v>
      </c>
      <c r="B26" s="22" t="s">
        <v>118</v>
      </c>
      <c r="C26" s="96" t="s">
        <v>130</v>
      </c>
      <c r="D26" s="96"/>
      <c r="E26" s="556"/>
      <c r="F26" s="200"/>
      <c r="G26" s="201"/>
      <c r="H26" s="512">
        <f>+H27</f>
        <v>26040</v>
      </c>
      <c r="I26" s="24"/>
    </row>
    <row r="27" spans="1:38" s="195" customFormat="1" ht="19.5">
      <c r="A27" s="11" t="s">
        <v>215</v>
      </c>
      <c r="B27" s="187" t="s">
        <v>118</v>
      </c>
      <c r="C27" s="188" t="s">
        <v>130</v>
      </c>
      <c r="D27" s="421" t="s">
        <v>214</v>
      </c>
      <c r="E27" s="555" t="s">
        <v>395</v>
      </c>
      <c r="F27" s="2" t="s">
        <v>397</v>
      </c>
      <c r="G27" s="189"/>
      <c r="H27" s="508">
        <f>+H28+H33+H38</f>
        <v>26040</v>
      </c>
      <c r="I27" s="2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row>
    <row r="28" spans="1:38" s="195" customFormat="1" ht="19.5">
      <c r="A28" s="10" t="s">
        <v>217</v>
      </c>
      <c r="B28" s="101" t="s">
        <v>118</v>
      </c>
      <c r="C28" s="192" t="s">
        <v>130</v>
      </c>
      <c r="D28" s="408" t="s">
        <v>216</v>
      </c>
      <c r="E28" s="551" t="s">
        <v>395</v>
      </c>
      <c r="F28" s="3" t="s">
        <v>397</v>
      </c>
      <c r="G28" s="193"/>
      <c r="H28" s="509">
        <f>+H29</f>
        <v>26040</v>
      </c>
      <c r="I28" s="2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9" s="194" customFormat="1" ht="19.5">
      <c r="A29" s="30" t="s">
        <v>186</v>
      </c>
      <c r="B29" s="40" t="s">
        <v>118</v>
      </c>
      <c r="C29" s="196" t="s">
        <v>130</v>
      </c>
      <c r="D29" s="220" t="s">
        <v>216</v>
      </c>
      <c r="E29" s="552" t="s">
        <v>395</v>
      </c>
      <c r="F29" s="31" t="s">
        <v>396</v>
      </c>
      <c r="G29" s="197"/>
      <c r="H29" s="510">
        <f>SUM(H30:H32)</f>
        <v>26040</v>
      </c>
      <c r="I29" s="24"/>
    </row>
    <row r="30" spans="1:9" s="194" customFormat="1" ht="43.5" customHeight="1" hidden="1">
      <c r="A30" s="23" t="s">
        <v>125</v>
      </c>
      <c r="B30" s="12" t="s">
        <v>118</v>
      </c>
      <c r="C30" s="198" t="s">
        <v>130</v>
      </c>
      <c r="D30" s="420" t="s">
        <v>216</v>
      </c>
      <c r="E30" s="553"/>
      <c r="F30" s="27" t="s">
        <v>185</v>
      </c>
      <c r="G30" s="199" t="s">
        <v>120</v>
      </c>
      <c r="H30" s="511"/>
      <c r="I30" s="24"/>
    </row>
    <row r="31" spans="1:9" s="194" customFormat="1" ht="19.5">
      <c r="A31" s="25" t="s">
        <v>126</v>
      </c>
      <c r="B31" s="12" t="s">
        <v>118</v>
      </c>
      <c r="C31" s="198" t="s">
        <v>130</v>
      </c>
      <c r="D31" s="420" t="s">
        <v>216</v>
      </c>
      <c r="E31" s="553" t="s">
        <v>395</v>
      </c>
      <c r="F31" s="27" t="s">
        <v>396</v>
      </c>
      <c r="G31" s="199" t="s">
        <v>127</v>
      </c>
      <c r="H31" s="511">
        <v>26040</v>
      </c>
      <c r="I31" s="24"/>
    </row>
    <row r="32" spans="1:9" s="194" customFormat="1" ht="19.5" hidden="1">
      <c r="A32" s="25" t="s">
        <v>128</v>
      </c>
      <c r="B32" s="12" t="s">
        <v>118</v>
      </c>
      <c r="C32" s="198" t="s">
        <v>130</v>
      </c>
      <c r="D32" s="420" t="s">
        <v>216</v>
      </c>
      <c r="E32" s="553"/>
      <c r="F32" s="27" t="s">
        <v>185</v>
      </c>
      <c r="G32" s="199" t="s">
        <v>129</v>
      </c>
      <c r="H32" s="511"/>
      <c r="I32" s="24"/>
    </row>
    <row r="33" spans="1:38" s="195" customFormat="1" ht="19.5" hidden="1">
      <c r="A33" s="10" t="s">
        <v>219</v>
      </c>
      <c r="B33" s="101" t="s">
        <v>118</v>
      </c>
      <c r="C33" s="192" t="s">
        <v>130</v>
      </c>
      <c r="D33" s="408" t="s">
        <v>218</v>
      </c>
      <c r="E33" s="551"/>
      <c r="F33" s="3" t="s">
        <v>181</v>
      </c>
      <c r="G33" s="193"/>
      <c r="H33" s="509">
        <f>+H34</f>
        <v>0</v>
      </c>
      <c r="I33" s="2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row>
    <row r="34" spans="1:9" s="194" customFormat="1" ht="19.5" hidden="1">
      <c r="A34" s="30" t="s">
        <v>186</v>
      </c>
      <c r="B34" s="40" t="s">
        <v>118</v>
      </c>
      <c r="C34" s="196" t="s">
        <v>130</v>
      </c>
      <c r="D34" s="220" t="s">
        <v>218</v>
      </c>
      <c r="E34" s="552"/>
      <c r="F34" s="31" t="s">
        <v>185</v>
      </c>
      <c r="G34" s="197"/>
      <c r="H34" s="510">
        <f>SUM(H35:H37)</f>
        <v>0</v>
      </c>
      <c r="I34" s="24"/>
    </row>
    <row r="35" spans="1:9" s="194" customFormat="1" ht="43.5" customHeight="1" hidden="1">
      <c r="A35" s="23" t="s">
        <v>125</v>
      </c>
      <c r="B35" s="12" t="s">
        <v>118</v>
      </c>
      <c r="C35" s="198" t="s">
        <v>130</v>
      </c>
      <c r="D35" s="420" t="s">
        <v>218</v>
      </c>
      <c r="E35" s="553"/>
      <c r="F35" s="27" t="s">
        <v>185</v>
      </c>
      <c r="G35" s="199" t="s">
        <v>120</v>
      </c>
      <c r="H35" s="511"/>
      <c r="I35" s="24"/>
    </row>
    <row r="36" spans="1:9" s="194" customFormat="1" ht="19.5" hidden="1">
      <c r="A36" s="25" t="s">
        <v>126</v>
      </c>
      <c r="B36" s="12" t="s">
        <v>118</v>
      </c>
      <c r="C36" s="198" t="s">
        <v>130</v>
      </c>
      <c r="D36" s="420" t="s">
        <v>218</v>
      </c>
      <c r="E36" s="553"/>
      <c r="F36" s="27" t="s">
        <v>185</v>
      </c>
      <c r="G36" s="199" t="s">
        <v>127</v>
      </c>
      <c r="H36" s="511"/>
      <c r="I36" s="24"/>
    </row>
    <row r="37" spans="1:9" s="194" customFormat="1" ht="19.5" hidden="1">
      <c r="A37" s="25" t="s">
        <v>128</v>
      </c>
      <c r="B37" s="12" t="s">
        <v>118</v>
      </c>
      <c r="C37" s="198" t="s">
        <v>130</v>
      </c>
      <c r="D37" s="420" t="s">
        <v>218</v>
      </c>
      <c r="E37" s="553"/>
      <c r="F37" s="27" t="s">
        <v>185</v>
      </c>
      <c r="G37" s="199" t="s">
        <v>129</v>
      </c>
      <c r="H37" s="511"/>
      <c r="I37" s="24"/>
    </row>
    <row r="38" spans="1:38" s="195" customFormat="1" ht="19.5" hidden="1">
      <c r="A38" s="10" t="s">
        <v>221</v>
      </c>
      <c r="B38" s="101" t="s">
        <v>118</v>
      </c>
      <c r="C38" s="192" t="s">
        <v>130</v>
      </c>
      <c r="D38" s="408" t="s">
        <v>220</v>
      </c>
      <c r="E38" s="551"/>
      <c r="F38" s="3" t="s">
        <v>181</v>
      </c>
      <c r="G38" s="193"/>
      <c r="H38" s="509">
        <f>+H39</f>
        <v>0</v>
      </c>
      <c r="I38" s="2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row>
    <row r="39" spans="1:9" s="194" customFormat="1" ht="19.5" hidden="1">
      <c r="A39" s="30" t="s">
        <v>186</v>
      </c>
      <c r="B39" s="40" t="s">
        <v>118</v>
      </c>
      <c r="C39" s="196" t="s">
        <v>130</v>
      </c>
      <c r="D39" s="220" t="s">
        <v>220</v>
      </c>
      <c r="E39" s="552"/>
      <c r="F39" s="31" t="s">
        <v>185</v>
      </c>
      <c r="G39" s="197"/>
      <c r="H39" s="510">
        <f>SUM(H40:H42)</f>
        <v>0</v>
      </c>
      <c r="I39" s="24"/>
    </row>
    <row r="40" spans="1:9" s="194" customFormat="1" ht="43.5" customHeight="1" hidden="1">
      <c r="A40" s="23" t="s">
        <v>125</v>
      </c>
      <c r="B40" s="12" t="s">
        <v>118</v>
      </c>
      <c r="C40" s="198" t="s">
        <v>130</v>
      </c>
      <c r="D40" s="420" t="s">
        <v>220</v>
      </c>
      <c r="E40" s="553"/>
      <c r="F40" s="27" t="s">
        <v>185</v>
      </c>
      <c r="G40" s="199" t="s">
        <v>120</v>
      </c>
      <c r="H40" s="511"/>
      <c r="I40" s="24"/>
    </row>
    <row r="41" spans="1:9" s="194" customFormat="1" ht="19.5" hidden="1">
      <c r="A41" s="25" t="s">
        <v>126</v>
      </c>
      <c r="B41" s="12" t="s">
        <v>118</v>
      </c>
      <c r="C41" s="198" t="s">
        <v>130</v>
      </c>
      <c r="D41" s="420" t="s">
        <v>220</v>
      </c>
      <c r="E41" s="553"/>
      <c r="F41" s="27" t="s">
        <v>185</v>
      </c>
      <c r="G41" s="199" t="s">
        <v>127</v>
      </c>
      <c r="H41" s="511"/>
      <c r="I41" s="24"/>
    </row>
    <row r="42" spans="1:9" s="194" customFormat="1" ht="19.5" hidden="1">
      <c r="A42" s="25" t="s">
        <v>128</v>
      </c>
      <c r="B42" s="12" t="s">
        <v>118</v>
      </c>
      <c r="C42" s="198" t="s">
        <v>130</v>
      </c>
      <c r="D42" s="420" t="s">
        <v>220</v>
      </c>
      <c r="E42" s="553"/>
      <c r="F42" s="27" t="s">
        <v>185</v>
      </c>
      <c r="G42" s="199" t="s">
        <v>129</v>
      </c>
      <c r="H42" s="511"/>
      <c r="I42" s="24"/>
    </row>
    <row r="43" spans="1:9" s="194" customFormat="1" ht="37.5" hidden="1">
      <c r="A43" s="39" t="s">
        <v>223</v>
      </c>
      <c r="B43" s="40" t="s">
        <v>118</v>
      </c>
      <c r="C43" s="196" t="s">
        <v>130</v>
      </c>
      <c r="D43" s="422" t="s">
        <v>220</v>
      </c>
      <c r="E43" s="557"/>
      <c r="F43" s="33" t="s">
        <v>222</v>
      </c>
      <c r="G43" s="197"/>
      <c r="H43" s="510">
        <f>+H44</f>
        <v>0</v>
      </c>
      <c r="I43" s="24"/>
    </row>
    <row r="44" spans="1:9" s="170" customFormat="1" ht="18.75" hidden="1">
      <c r="A44" s="23" t="s">
        <v>131</v>
      </c>
      <c r="B44" s="12" t="s">
        <v>118</v>
      </c>
      <c r="C44" s="12" t="s">
        <v>130</v>
      </c>
      <c r="D44" s="423" t="s">
        <v>220</v>
      </c>
      <c r="E44" s="558"/>
      <c r="F44" s="29" t="s">
        <v>222</v>
      </c>
      <c r="G44" s="12" t="s">
        <v>132</v>
      </c>
      <c r="H44" s="513"/>
      <c r="I44" s="163"/>
    </row>
    <row r="45" spans="1:9" s="170" customFormat="1" ht="18.75" hidden="1">
      <c r="A45" s="202" t="s">
        <v>133</v>
      </c>
      <c r="B45" s="186" t="s">
        <v>118</v>
      </c>
      <c r="C45" s="182" t="s">
        <v>134</v>
      </c>
      <c r="D45" s="184"/>
      <c r="E45" s="549"/>
      <c r="F45" s="185"/>
      <c r="G45" s="203"/>
      <c r="H45" s="507">
        <f>H46</f>
        <v>0</v>
      </c>
      <c r="I45" s="163"/>
    </row>
    <row r="46" spans="1:9" s="170" customFormat="1" ht="18.75" hidden="1">
      <c r="A46" s="204" t="s">
        <v>225</v>
      </c>
      <c r="B46" s="205" t="s">
        <v>118</v>
      </c>
      <c r="C46" s="206" t="s">
        <v>134</v>
      </c>
      <c r="D46" s="424" t="s">
        <v>224</v>
      </c>
      <c r="E46" s="559"/>
      <c r="F46" s="207" t="s">
        <v>181</v>
      </c>
      <c r="G46" s="145"/>
      <c r="H46" s="514">
        <f>H47</f>
        <v>0</v>
      </c>
      <c r="I46" s="163"/>
    </row>
    <row r="47" spans="1:38" s="195" customFormat="1" ht="19.5" hidden="1">
      <c r="A47" s="10" t="s">
        <v>230</v>
      </c>
      <c r="B47" s="101" t="s">
        <v>118</v>
      </c>
      <c r="C47" s="192" t="s">
        <v>134</v>
      </c>
      <c r="D47" s="217" t="s">
        <v>229</v>
      </c>
      <c r="E47" s="560"/>
      <c r="F47" s="43" t="s">
        <v>181</v>
      </c>
      <c r="G47" s="193"/>
      <c r="H47" s="509">
        <f>+H48</f>
        <v>0</v>
      </c>
      <c r="I47" s="2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row>
    <row r="48" spans="1:38" s="195" customFormat="1" ht="19.5" hidden="1">
      <c r="A48" s="30" t="s">
        <v>232</v>
      </c>
      <c r="B48" s="40" t="s">
        <v>118</v>
      </c>
      <c r="C48" s="196" t="s">
        <v>134</v>
      </c>
      <c r="D48" s="259" t="s">
        <v>229</v>
      </c>
      <c r="E48" s="561"/>
      <c r="F48" s="44" t="s">
        <v>231</v>
      </c>
      <c r="G48" s="197"/>
      <c r="H48" s="510">
        <f>+H49</f>
        <v>0</v>
      </c>
      <c r="I48" s="2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row>
    <row r="49" spans="1:9" s="170" customFormat="1" ht="18.75" hidden="1">
      <c r="A49" s="208" t="s">
        <v>126</v>
      </c>
      <c r="B49" s="12" t="s">
        <v>118</v>
      </c>
      <c r="C49" s="12" t="s">
        <v>134</v>
      </c>
      <c r="D49" s="261" t="s">
        <v>229</v>
      </c>
      <c r="E49" s="562"/>
      <c r="F49" s="45" t="s">
        <v>231</v>
      </c>
      <c r="G49" s="12" t="s">
        <v>127</v>
      </c>
      <c r="H49" s="513"/>
      <c r="I49" s="163"/>
    </row>
    <row r="50" spans="1:9" s="125" customFormat="1" ht="20.25" customHeight="1" hidden="1">
      <c r="A50" s="42" t="s">
        <v>235</v>
      </c>
      <c r="B50" s="22" t="s">
        <v>118</v>
      </c>
      <c r="C50" s="46">
        <v>11</v>
      </c>
      <c r="D50" s="184"/>
      <c r="E50" s="549"/>
      <c r="F50" s="185"/>
      <c r="G50" s="21"/>
      <c r="H50" s="507">
        <f>H51</f>
        <v>0</v>
      </c>
      <c r="I50" s="82"/>
    </row>
    <row r="51" spans="1:9" s="125" customFormat="1" ht="20.25" customHeight="1" hidden="1">
      <c r="A51" s="47" t="s">
        <v>137</v>
      </c>
      <c r="B51" s="78" t="s">
        <v>118</v>
      </c>
      <c r="C51" s="48">
        <v>11</v>
      </c>
      <c r="D51" s="425" t="s">
        <v>233</v>
      </c>
      <c r="E51" s="589"/>
      <c r="F51" s="209" t="s">
        <v>181</v>
      </c>
      <c r="G51" s="210"/>
      <c r="H51" s="515">
        <f>H52</f>
        <v>0</v>
      </c>
      <c r="I51" s="82"/>
    </row>
    <row r="52" spans="1:9" s="125" customFormat="1" ht="20.25" customHeight="1" hidden="1">
      <c r="A52" s="49" t="s">
        <v>138</v>
      </c>
      <c r="B52" s="79" t="s">
        <v>118</v>
      </c>
      <c r="C52" s="50">
        <v>11</v>
      </c>
      <c r="D52" s="426" t="s">
        <v>234</v>
      </c>
      <c r="E52" s="568"/>
      <c r="F52" s="211" t="s">
        <v>181</v>
      </c>
      <c r="G52" s="212"/>
      <c r="H52" s="516">
        <f>H53</f>
        <v>0</v>
      </c>
      <c r="I52" s="82"/>
    </row>
    <row r="53" spans="1:9" s="125" customFormat="1" ht="18.75" hidden="1">
      <c r="A53" s="83" t="s">
        <v>236</v>
      </c>
      <c r="B53" s="32" t="s">
        <v>118</v>
      </c>
      <c r="C53" s="53">
        <v>11</v>
      </c>
      <c r="D53" s="53" t="s">
        <v>234</v>
      </c>
      <c r="E53" s="561"/>
      <c r="F53" s="54">
        <v>1403</v>
      </c>
      <c r="G53" s="213"/>
      <c r="H53" s="517">
        <f>H54</f>
        <v>0</v>
      </c>
      <c r="I53" s="82"/>
    </row>
    <row r="54" spans="1:9" s="125" customFormat="1" ht="20.25" customHeight="1" hidden="1">
      <c r="A54" s="25" t="s">
        <v>128</v>
      </c>
      <c r="B54" s="12" t="s">
        <v>118</v>
      </c>
      <c r="C54" s="51">
        <v>11</v>
      </c>
      <c r="D54" s="427" t="s">
        <v>234</v>
      </c>
      <c r="E54" s="573"/>
      <c r="F54" s="52">
        <v>1403</v>
      </c>
      <c r="G54" s="12" t="s">
        <v>129</v>
      </c>
      <c r="H54" s="518"/>
      <c r="I54" s="82"/>
    </row>
    <row r="55" spans="1:9" s="125" customFormat="1" ht="18.75">
      <c r="A55" s="41" t="s">
        <v>139</v>
      </c>
      <c r="B55" s="182" t="s">
        <v>118</v>
      </c>
      <c r="C55" s="183" t="s">
        <v>140</v>
      </c>
      <c r="D55" s="55"/>
      <c r="E55" s="549"/>
      <c r="F55" s="56"/>
      <c r="G55" s="186"/>
      <c r="H55" s="507">
        <f>H56+H60+H65+H72</f>
        <v>5443417.1</v>
      </c>
      <c r="I55" s="82"/>
    </row>
    <row r="56" spans="1:9" s="216" customFormat="1" ht="56.25" hidden="1">
      <c r="A56" s="61" t="s">
        <v>271</v>
      </c>
      <c r="B56" s="87" t="s">
        <v>118</v>
      </c>
      <c r="C56" s="214" t="s">
        <v>140</v>
      </c>
      <c r="D56" s="354" t="s">
        <v>141</v>
      </c>
      <c r="E56" s="550"/>
      <c r="F56" s="144" t="s">
        <v>181</v>
      </c>
      <c r="G56" s="215"/>
      <c r="H56" s="514">
        <f>+H57</f>
        <v>0</v>
      </c>
      <c r="I56" s="6"/>
    </row>
    <row r="57" spans="1:9" s="216" customFormat="1" ht="56.25" hidden="1">
      <c r="A57" s="49" t="s">
        <v>272</v>
      </c>
      <c r="B57" s="79" t="s">
        <v>118</v>
      </c>
      <c r="C57" s="217" t="s">
        <v>140</v>
      </c>
      <c r="D57" s="426" t="s">
        <v>190</v>
      </c>
      <c r="E57" s="568"/>
      <c r="F57" s="211" t="s">
        <v>181</v>
      </c>
      <c r="G57" s="218"/>
      <c r="H57" s="519">
        <f>+H58</f>
        <v>0</v>
      </c>
      <c r="I57" s="6"/>
    </row>
    <row r="58" spans="1:9" s="125" customFormat="1" ht="18.75" hidden="1">
      <c r="A58" s="151" t="s">
        <v>191</v>
      </c>
      <c r="B58" s="219" t="s">
        <v>118</v>
      </c>
      <c r="C58" s="220" t="s">
        <v>140</v>
      </c>
      <c r="D58" s="53" t="s">
        <v>190</v>
      </c>
      <c r="E58" s="561"/>
      <c r="F58" s="54">
        <v>1434</v>
      </c>
      <c r="G58" s="221"/>
      <c r="H58" s="520">
        <f>H59</f>
        <v>0</v>
      </c>
      <c r="I58" s="82"/>
    </row>
    <row r="59" spans="1:9" s="125" customFormat="1" ht="18.75" hidden="1">
      <c r="A59" s="222" t="s">
        <v>126</v>
      </c>
      <c r="B59" s="16" t="s">
        <v>118</v>
      </c>
      <c r="C59" s="16" t="s">
        <v>140</v>
      </c>
      <c r="D59" s="427" t="s">
        <v>190</v>
      </c>
      <c r="E59" s="573"/>
      <c r="F59" s="52">
        <v>1434</v>
      </c>
      <c r="G59" s="16" t="s">
        <v>127</v>
      </c>
      <c r="H59" s="518">
        <v>0</v>
      </c>
      <c r="I59" s="82"/>
    </row>
    <row r="60" spans="1:9" s="216" customFormat="1" ht="56.25">
      <c r="A60" s="61" t="s">
        <v>273</v>
      </c>
      <c r="B60" s="87" t="s">
        <v>118</v>
      </c>
      <c r="C60" s="214" t="s">
        <v>140</v>
      </c>
      <c r="D60" s="354" t="s">
        <v>142</v>
      </c>
      <c r="E60" s="550" t="s">
        <v>395</v>
      </c>
      <c r="F60" s="144" t="s">
        <v>397</v>
      </c>
      <c r="G60" s="215"/>
      <c r="H60" s="514">
        <f>+H61</f>
        <v>167000</v>
      </c>
      <c r="I60" s="6"/>
    </row>
    <row r="61" spans="1:9" s="216" customFormat="1" ht="37.5">
      <c r="A61" s="49" t="s">
        <v>628</v>
      </c>
      <c r="B61" s="79" t="s">
        <v>118</v>
      </c>
      <c r="C61" s="217" t="s">
        <v>140</v>
      </c>
      <c r="D61" s="428" t="s">
        <v>198</v>
      </c>
      <c r="E61" s="499" t="s">
        <v>395</v>
      </c>
      <c r="F61" s="223" t="s">
        <v>397</v>
      </c>
      <c r="G61" s="212"/>
      <c r="H61" s="516">
        <f>+H63</f>
        <v>167000</v>
      </c>
      <c r="I61" s="6"/>
    </row>
    <row r="62" spans="1:9" s="584" customFormat="1" ht="50.25" customHeight="1">
      <c r="A62" s="578" t="s">
        <v>399</v>
      </c>
      <c r="B62" s="579" t="s">
        <v>118</v>
      </c>
      <c r="C62" s="580" t="s">
        <v>140</v>
      </c>
      <c r="D62" s="586" t="s">
        <v>198</v>
      </c>
      <c r="E62" s="590" t="s">
        <v>118</v>
      </c>
      <c r="F62" s="587" t="s">
        <v>397</v>
      </c>
      <c r="G62" s="581"/>
      <c r="H62" s="582">
        <f>H63</f>
        <v>167000</v>
      </c>
      <c r="I62" s="583"/>
    </row>
    <row r="63" spans="1:249" s="194" customFormat="1" ht="19.5">
      <c r="A63" s="30" t="s">
        <v>199</v>
      </c>
      <c r="B63" s="40" t="s">
        <v>118</v>
      </c>
      <c r="C63" s="196" t="s">
        <v>140</v>
      </c>
      <c r="D63" s="259" t="s">
        <v>198</v>
      </c>
      <c r="E63" s="561" t="s">
        <v>118</v>
      </c>
      <c r="F63" s="44" t="s">
        <v>400</v>
      </c>
      <c r="G63" s="224"/>
      <c r="H63" s="521">
        <f>+H64</f>
        <v>167000</v>
      </c>
      <c r="I63" s="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c r="GT63" s="216"/>
      <c r="GU63" s="216"/>
      <c r="GV63" s="216"/>
      <c r="GW63" s="216"/>
      <c r="GX63" s="216"/>
      <c r="GY63" s="216"/>
      <c r="GZ63" s="216"/>
      <c r="HA63" s="216"/>
      <c r="HB63" s="216"/>
      <c r="HC63" s="216"/>
      <c r="HD63" s="216"/>
      <c r="HE63" s="216"/>
      <c r="HF63" s="216"/>
      <c r="HG63" s="216"/>
      <c r="HH63" s="216"/>
      <c r="HI63" s="216"/>
      <c r="HJ63" s="216"/>
      <c r="HK63" s="216"/>
      <c r="HL63" s="216"/>
      <c r="HM63" s="216"/>
      <c r="HN63" s="216"/>
      <c r="HO63" s="216"/>
      <c r="HP63" s="216"/>
      <c r="HQ63" s="216"/>
      <c r="HR63" s="216"/>
      <c r="HS63" s="216"/>
      <c r="HT63" s="216"/>
      <c r="HU63" s="216"/>
      <c r="HV63" s="216"/>
      <c r="HW63" s="216"/>
      <c r="HX63" s="216"/>
      <c r="HY63" s="216"/>
      <c r="HZ63" s="216"/>
      <c r="IA63" s="216"/>
      <c r="IB63" s="216"/>
      <c r="IC63" s="216"/>
      <c r="ID63" s="216"/>
      <c r="IE63" s="216"/>
      <c r="IF63" s="216"/>
      <c r="IG63" s="216"/>
      <c r="IH63" s="216"/>
      <c r="II63" s="216"/>
      <c r="IJ63" s="216"/>
      <c r="IK63" s="216"/>
      <c r="IL63" s="216"/>
      <c r="IM63" s="216"/>
      <c r="IN63" s="216"/>
      <c r="IO63" s="216"/>
    </row>
    <row r="64" spans="1:249" s="194" customFormat="1" ht="19.5">
      <c r="A64" s="225" t="s">
        <v>126</v>
      </c>
      <c r="B64" s="12" t="s">
        <v>118</v>
      </c>
      <c r="C64" s="12" t="s">
        <v>140</v>
      </c>
      <c r="D64" s="261" t="s">
        <v>198</v>
      </c>
      <c r="E64" s="562" t="s">
        <v>118</v>
      </c>
      <c r="F64" s="45" t="s">
        <v>400</v>
      </c>
      <c r="G64" s="12" t="s">
        <v>127</v>
      </c>
      <c r="H64" s="518">
        <v>167000</v>
      </c>
      <c r="I64" s="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c r="GT64" s="216"/>
      <c r="GU64" s="216"/>
      <c r="GV64" s="216"/>
      <c r="GW64" s="216"/>
      <c r="GX64" s="216"/>
      <c r="GY64" s="216"/>
      <c r="GZ64" s="216"/>
      <c r="HA64" s="216"/>
      <c r="HB64" s="216"/>
      <c r="HC64" s="216"/>
      <c r="HD64" s="216"/>
      <c r="HE64" s="216"/>
      <c r="HF64" s="216"/>
      <c r="HG64" s="216"/>
      <c r="HH64" s="216"/>
      <c r="HI64" s="216"/>
      <c r="HJ64" s="216"/>
      <c r="HK64" s="216"/>
      <c r="HL64" s="216"/>
      <c r="HM64" s="216"/>
      <c r="HN64" s="216"/>
      <c r="HO64" s="216"/>
      <c r="HP64" s="216"/>
      <c r="HQ64" s="216"/>
      <c r="HR64" s="216"/>
      <c r="HS64" s="216"/>
      <c r="HT64" s="216"/>
      <c r="HU64" s="216"/>
      <c r="HV64" s="216"/>
      <c r="HW64" s="216"/>
      <c r="HX64" s="216"/>
      <c r="HY64" s="216"/>
      <c r="HZ64" s="216"/>
      <c r="IA64" s="216"/>
      <c r="IB64" s="216"/>
      <c r="IC64" s="216"/>
      <c r="ID64" s="216"/>
      <c r="IE64" s="216"/>
      <c r="IF64" s="216"/>
      <c r="IG64" s="216"/>
      <c r="IH64" s="216"/>
      <c r="II64" s="216"/>
      <c r="IJ64" s="216"/>
      <c r="IK64" s="216"/>
      <c r="IL64" s="216"/>
      <c r="IM64" s="216"/>
      <c r="IN64" s="216"/>
      <c r="IO64" s="216"/>
    </row>
    <row r="65" spans="1:9" s="216" customFormat="1" ht="18.75">
      <c r="A65" s="62" t="s">
        <v>225</v>
      </c>
      <c r="B65" s="205" t="s">
        <v>118</v>
      </c>
      <c r="C65" s="63">
        <v>13</v>
      </c>
      <c r="D65" s="429" t="s">
        <v>224</v>
      </c>
      <c r="E65" s="591" t="s">
        <v>395</v>
      </c>
      <c r="F65" s="226" t="s">
        <v>397</v>
      </c>
      <c r="G65" s="227"/>
      <c r="H65" s="522">
        <f>+H69+H66</f>
        <v>257000</v>
      </c>
      <c r="I65" s="82"/>
    </row>
    <row r="66" spans="1:9" s="125" customFormat="1" ht="18.75">
      <c r="A66" s="49" t="s">
        <v>227</v>
      </c>
      <c r="B66" s="228" t="s">
        <v>118</v>
      </c>
      <c r="C66" s="57">
        <v>13</v>
      </c>
      <c r="D66" s="430" t="s">
        <v>226</v>
      </c>
      <c r="E66" s="237" t="s">
        <v>395</v>
      </c>
      <c r="F66" s="229" t="s">
        <v>397</v>
      </c>
      <c r="G66" s="230"/>
      <c r="H66" s="516">
        <f>H67</f>
        <v>200000</v>
      </c>
      <c r="I66" s="82"/>
    </row>
    <row r="67" spans="1:9" s="125" customFormat="1" ht="18.75">
      <c r="A67" s="83" t="s">
        <v>382</v>
      </c>
      <c r="B67" s="134" t="s">
        <v>118</v>
      </c>
      <c r="C67" s="64">
        <v>13</v>
      </c>
      <c r="D67" s="431" t="s">
        <v>226</v>
      </c>
      <c r="E67" s="564" t="s">
        <v>395</v>
      </c>
      <c r="F67" s="231" t="s">
        <v>401</v>
      </c>
      <c r="G67" s="136"/>
      <c r="H67" s="517">
        <f>H68</f>
        <v>200000</v>
      </c>
      <c r="I67" s="82"/>
    </row>
    <row r="68" spans="1:9" s="125" customFormat="1" ht="18.75">
      <c r="A68" s="222" t="s">
        <v>126</v>
      </c>
      <c r="B68" s="130" t="s">
        <v>118</v>
      </c>
      <c r="C68" s="59">
        <v>13</v>
      </c>
      <c r="D68" s="432" t="s">
        <v>226</v>
      </c>
      <c r="E68" s="563" t="s">
        <v>395</v>
      </c>
      <c r="F68" s="131" t="s">
        <v>401</v>
      </c>
      <c r="G68" s="130" t="s">
        <v>127</v>
      </c>
      <c r="H68" s="523">
        <v>200000</v>
      </c>
      <c r="I68" s="82"/>
    </row>
    <row r="69" spans="1:9" s="125" customFormat="1" ht="18.75">
      <c r="A69" s="49" t="s">
        <v>227</v>
      </c>
      <c r="B69" s="228" t="s">
        <v>118</v>
      </c>
      <c r="C69" s="57">
        <v>13</v>
      </c>
      <c r="D69" s="430" t="s">
        <v>226</v>
      </c>
      <c r="E69" s="237" t="s">
        <v>395</v>
      </c>
      <c r="F69" s="229" t="s">
        <v>397</v>
      </c>
      <c r="G69" s="230"/>
      <c r="H69" s="516">
        <f>H70</f>
        <v>57000</v>
      </c>
      <c r="I69" s="82"/>
    </row>
    <row r="70" spans="1:9" s="125" customFormat="1" ht="18.75">
      <c r="A70" s="83" t="s">
        <v>294</v>
      </c>
      <c r="B70" s="134" t="s">
        <v>118</v>
      </c>
      <c r="C70" s="64">
        <v>13</v>
      </c>
      <c r="D70" s="431" t="s">
        <v>226</v>
      </c>
      <c r="E70" s="564" t="s">
        <v>395</v>
      </c>
      <c r="F70" s="231" t="s">
        <v>402</v>
      </c>
      <c r="G70" s="136"/>
      <c r="H70" s="517">
        <f>H71</f>
        <v>57000</v>
      </c>
      <c r="I70" s="82"/>
    </row>
    <row r="71" spans="1:9" s="125" customFormat="1" ht="18.75">
      <c r="A71" s="222" t="s">
        <v>126</v>
      </c>
      <c r="B71" s="130" t="s">
        <v>118</v>
      </c>
      <c r="C71" s="59">
        <v>13</v>
      </c>
      <c r="D71" s="432" t="s">
        <v>226</v>
      </c>
      <c r="E71" s="563" t="s">
        <v>395</v>
      </c>
      <c r="F71" s="131" t="s">
        <v>402</v>
      </c>
      <c r="G71" s="130" t="s">
        <v>127</v>
      </c>
      <c r="H71" s="523">
        <v>57000</v>
      </c>
      <c r="I71" s="82"/>
    </row>
    <row r="72" spans="1:9" s="125" customFormat="1" ht="18.75">
      <c r="A72" s="232" t="s">
        <v>275</v>
      </c>
      <c r="B72" s="233" t="s">
        <v>118</v>
      </c>
      <c r="C72" s="233" t="s">
        <v>140</v>
      </c>
      <c r="D72" s="433" t="s">
        <v>274</v>
      </c>
      <c r="E72" s="498" t="s">
        <v>395</v>
      </c>
      <c r="F72" s="144" t="s">
        <v>397</v>
      </c>
      <c r="G72" s="234"/>
      <c r="H72" s="514">
        <f>+H73</f>
        <v>5019417.1</v>
      </c>
      <c r="I72" s="82"/>
    </row>
    <row r="73" spans="1:9" s="125" customFormat="1" ht="56.25">
      <c r="A73" s="235" t="s">
        <v>276</v>
      </c>
      <c r="B73" s="236" t="s">
        <v>118</v>
      </c>
      <c r="C73" s="236" t="s">
        <v>140</v>
      </c>
      <c r="D73" s="434" t="s">
        <v>277</v>
      </c>
      <c r="E73" s="571" t="s">
        <v>395</v>
      </c>
      <c r="F73" s="229" t="s">
        <v>397</v>
      </c>
      <c r="G73" s="237"/>
      <c r="H73" s="516">
        <f>+H74</f>
        <v>5019417.1</v>
      </c>
      <c r="I73" s="82"/>
    </row>
    <row r="74" spans="1:255" s="238" customFormat="1" ht="19.5">
      <c r="A74" s="83" t="s">
        <v>184</v>
      </c>
      <c r="B74" s="32" t="s">
        <v>118</v>
      </c>
      <c r="C74" s="32">
        <v>13</v>
      </c>
      <c r="D74" s="259" t="s">
        <v>277</v>
      </c>
      <c r="E74" s="561" t="s">
        <v>395</v>
      </c>
      <c r="F74" s="135" t="s">
        <v>403</v>
      </c>
      <c r="G74" s="32"/>
      <c r="H74" s="524">
        <f>SUM(H75:H77)</f>
        <v>5019417.1</v>
      </c>
      <c r="I74" s="27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39"/>
      <c r="BQ74" s="239"/>
      <c r="BR74" s="239"/>
      <c r="BS74" s="239"/>
      <c r="BT74" s="239"/>
      <c r="BU74" s="239"/>
      <c r="BV74" s="239"/>
      <c r="BW74" s="239"/>
      <c r="BX74" s="239"/>
      <c r="BY74" s="239"/>
      <c r="BZ74" s="239"/>
      <c r="CA74" s="239"/>
      <c r="CB74" s="239"/>
      <c r="CC74" s="239"/>
      <c r="CD74" s="239"/>
      <c r="CE74" s="239"/>
      <c r="CF74" s="239"/>
      <c r="CG74" s="239"/>
      <c r="CH74" s="239"/>
      <c r="CI74" s="239"/>
      <c r="CJ74" s="239"/>
      <c r="CK74" s="239"/>
      <c r="CL74" s="239"/>
      <c r="CM74" s="239"/>
      <c r="CN74" s="239"/>
      <c r="CO74" s="239"/>
      <c r="CP74" s="239"/>
      <c r="CQ74" s="239"/>
      <c r="CR74" s="239"/>
      <c r="CS74" s="239"/>
      <c r="CT74" s="239"/>
      <c r="CU74" s="239"/>
      <c r="CV74" s="239"/>
      <c r="CW74" s="239"/>
      <c r="CX74" s="239"/>
      <c r="CY74" s="239"/>
      <c r="CZ74" s="239"/>
      <c r="DA74" s="239"/>
      <c r="DB74" s="239"/>
      <c r="DC74" s="239"/>
      <c r="DD74" s="239"/>
      <c r="DE74" s="239"/>
      <c r="DF74" s="239"/>
      <c r="DG74" s="239"/>
      <c r="DH74" s="239"/>
      <c r="DI74" s="239"/>
      <c r="DJ74" s="239"/>
      <c r="DK74" s="239"/>
      <c r="DL74" s="239"/>
      <c r="DM74" s="239"/>
      <c r="DN74" s="239"/>
      <c r="DO74" s="239"/>
      <c r="DP74" s="239"/>
      <c r="DQ74" s="239"/>
      <c r="DR74" s="239"/>
      <c r="DS74" s="239"/>
      <c r="DT74" s="239"/>
      <c r="DU74" s="239"/>
      <c r="DV74" s="239"/>
      <c r="DW74" s="239"/>
      <c r="DX74" s="239"/>
      <c r="DY74" s="239"/>
      <c r="DZ74" s="239"/>
      <c r="EA74" s="239"/>
      <c r="EB74" s="239"/>
      <c r="EC74" s="239"/>
      <c r="ED74" s="239"/>
      <c r="EE74" s="239"/>
      <c r="EF74" s="239"/>
      <c r="EG74" s="239"/>
      <c r="EH74" s="239"/>
      <c r="EI74" s="239"/>
      <c r="EJ74" s="239"/>
      <c r="EK74" s="239"/>
      <c r="EL74" s="239"/>
      <c r="EM74" s="239"/>
      <c r="EN74" s="239"/>
      <c r="EO74" s="239"/>
      <c r="EP74" s="239"/>
      <c r="EQ74" s="239"/>
      <c r="ER74" s="239"/>
      <c r="ES74" s="239"/>
      <c r="ET74" s="239"/>
      <c r="EU74" s="239"/>
      <c r="EV74" s="239"/>
      <c r="EW74" s="239"/>
      <c r="EX74" s="239"/>
      <c r="EY74" s="239"/>
      <c r="EZ74" s="239"/>
      <c r="FA74" s="239"/>
      <c r="FB74" s="239"/>
      <c r="FC74" s="239"/>
      <c r="FD74" s="239"/>
      <c r="FE74" s="239"/>
      <c r="FF74" s="239"/>
      <c r="FG74" s="239"/>
      <c r="FH74" s="239"/>
      <c r="FI74" s="239"/>
      <c r="FJ74" s="239"/>
      <c r="FK74" s="239"/>
      <c r="FL74" s="239"/>
      <c r="FM74" s="239"/>
      <c r="FN74" s="239"/>
      <c r="FO74" s="239"/>
      <c r="FP74" s="239"/>
      <c r="FQ74" s="239"/>
      <c r="FR74" s="239"/>
      <c r="FS74" s="239"/>
      <c r="FT74" s="239"/>
      <c r="FU74" s="239"/>
      <c r="FV74" s="239"/>
      <c r="FW74" s="239"/>
      <c r="FX74" s="239"/>
      <c r="FY74" s="239"/>
      <c r="FZ74" s="239"/>
      <c r="GA74" s="239"/>
      <c r="GB74" s="239"/>
      <c r="GC74" s="239"/>
      <c r="GD74" s="239"/>
      <c r="GE74" s="239"/>
      <c r="GF74" s="239"/>
      <c r="GG74" s="239"/>
      <c r="GH74" s="239"/>
      <c r="GI74" s="239"/>
      <c r="GJ74" s="239"/>
      <c r="GK74" s="239"/>
      <c r="GL74" s="239"/>
      <c r="GM74" s="239"/>
      <c r="GN74" s="239"/>
      <c r="GO74" s="239"/>
      <c r="GP74" s="239"/>
      <c r="GQ74" s="239"/>
      <c r="GR74" s="239"/>
      <c r="GS74" s="239"/>
      <c r="GT74" s="239"/>
      <c r="GU74" s="239"/>
      <c r="GV74" s="239"/>
      <c r="GW74" s="239"/>
      <c r="GX74" s="239"/>
      <c r="GY74" s="239"/>
      <c r="GZ74" s="239"/>
      <c r="HA74" s="239"/>
      <c r="HB74" s="239"/>
      <c r="HC74" s="239"/>
      <c r="HD74" s="239"/>
      <c r="HE74" s="239"/>
      <c r="HF74" s="239"/>
      <c r="HG74" s="239"/>
      <c r="HH74" s="239"/>
      <c r="HI74" s="239"/>
      <c r="HJ74" s="239"/>
      <c r="HK74" s="239"/>
      <c r="HL74" s="239"/>
      <c r="HM74" s="239"/>
      <c r="HN74" s="239"/>
      <c r="HO74" s="239"/>
      <c r="HP74" s="239"/>
      <c r="HQ74" s="239"/>
      <c r="HR74" s="239"/>
      <c r="HS74" s="239"/>
      <c r="HT74" s="239"/>
      <c r="HU74" s="239"/>
      <c r="HV74" s="239"/>
      <c r="HW74" s="239"/>
      <c r="HX74" s="239"/>
      <c r="HY74" s="239"/>
      <c r="HZ74" s="239"/>
      <c r="IA74" s="239"/>
      <c r="IB74" s="239"/>
      <c r="IC74" s="239"/>
      <c r="ID74" s="239"/>
      <c r="IE74" s="239"/>
      <c r="IF74" s="239"/>
      <c r="IG74" s="239"/>
      <c r="IH74" s="239"/>
      <c r="II74" s="239"/>
      <c r="IJ74" s="239"/>
      <c r="IK74" s="239"/>
      <c r="IL74" s="239"/>
      <c r="IM74" s="239"/>
      <c r="IN74" s="239"/>
      <c r="IO74" s="239"/>
      <c r="IP74" s="239"/>
      <c r="IQ74" s="239"/>
      <c r="IR74" s="239"/>
      <c r="IS74" s="239"/>
      <c r="IT74" s="239"/>
      <c r="IU74" s="239"/>
    </row>
    <row r="75" spans="1:255" s="238" customFormat="1" ht="56.25">
      <c r="A75" s="121" t="s">
        <v>125</v>
      </c>
      <c r="B75" s="60" t="s">
        <v>118</v>
      </c>
      <c r="C75" s="60">
        <v>13</v>
      </c>
      <c r="D75" s="435" t="s">
        <v>277</v>
      </c>
      <c r="E75" s="585" t="s">
        <v>395</v>
      </c>
      <c r="F75" s="131" t="s">
        <v>403</v>
      </c>
      <c r="G75" s="60" t="s">
        <v>120</v>
      </c>
      <c r="H75" s="525">
        <v>3197409.6</v>
      </c>
      <c r="I75" s="279"/>
      <c r="J75" s="240"/>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39"/>
      <c r="BP75" s="239"/>
      <c r="BQ75" s="239"/>
      <c r="BR75" s="239"/>
      <c r="BS75" s="239"/>
      <c r="BT75" s="239"/>
      <c r="BU75" s="239"/>
      <c r="BV75" s="239"/>
      <c r="BW75" s="239"/>
      <c r="BX75" s="239"/>
      <c r="BY75" s="239"/>
      <c r="BZ75" s="239"/>
      <c r="CA75" s="239"/>
      <c r="CB75" s="239"/>
      <c r="CC75" s="239"/>
      <c r="CD75" s="239"/>
      <c r="CE75" s="239"/>
      <c r="CF75" s="239"/>
      <c r="CG75" s="239"/>
      <c r="CH75" s="239"/>
      <c r="CI75" s="239"/>
      <c r="CJ75" s="239"/>
      <c r="CK75" s="239"/>
      <c r="CL75" s="239"/>
      <c r="CM75" s="239"/>
      <c r="CN75" s="239"/>
      <c r="CO75" s="239"/>
      <c r="CP75" s="239"/>
      <c r="CQ75" s="239"/>
      <c r="CR75" s="239"/>
      <c r="CS75" s="239"/>
      <c r="CT75" s="239"/>
      <c r="CU75" s="239"/>
      <c r="CV75" s="239"/>
      <c r="CW75" s="239"/>
      <c r="CX75" s="239"/>
      <c r="CY75" s="239"/>
      <c r="CZ75" s="239"/>
      <c r="DA75" s="239"/>
      <c r="DB75" s="239"/>
      <c r="DC75" s="239"/>
      <c r="DD75" s="239"/>
      <c r="DE75" s="239"/>
      <c r="DF75" s="239"/>
      <c r="DG75" s="239"/>
      <c r="DH75" s="239"/>
      <c r="DI75" s="239"/>
      <c r="DJ75" s="239"/>
      <c r="DK75" s="239"/>
      <c r="DL75" s="239"/>
      <c r="DM75" s="239"/>
      <c r="DN75" s="239"/>
      <c r="DO75" s="239"/>
      <c r="DP75" s="239"/>
      <c r="DQ75" s="239"/>
      <c r="DR75" s="239"/>
      <c r="DS75" s="239"/>
      <c r="DT75" s="239"/>
      <c r="DU75" s="239"/>
      <c r="DV75" s="239"/>
      <c r="DW75" s="239"/>
      <c r="DX75" s="239"/>
      <c r="DY75" s="239"/>
      <c r="DZ75" s="239"/>
      <c r="EA75" s="239"/>
      <c r="EB75" s="239"/>
      <c r="EC75" s="239"/>
      <c r="ED75" s="239"/>
      <c r="EE75" s="239"/>
      <c r="EF75" s="239"/>
      <c r="EG75" s="239"/>
      <c r="EH75" s="239"/>
      <c r="EI75" s="239"/>
      <c r="EJ75" s="239"/>
      <c r="EK75" s="239"/>
      <c r="EL75" s="239"/>
      <c r="EM75" s="239"/>
      <c r="EN75" s="239"/>
      <c r="EO75" s="239"/>
      <c r="EP75" s="239"/>
      <c r="EQ75" s="239"/>
      <c r="ER75" s="239"/>
      <c r="ES75" s="239"/>
      <c r="ET75" s="239"/>
      <c r="EU75" s="239"/>
      <c r="EV75" s="239"/>
      <c r="EW75" s="239"/>
      <c r="EX75" s="239"/>
      <c r="EY75" s="239"/>
      <c r="EZ75" s="239"/>
      <c r="FA75" s="239"/>
      <c r="FB75" s="239"/>
      <c r="FC75" s="239"/>
      <c r="FD75" s="239"/>
      <c r="FE75" s="239"/>
      <c r="FF75" s="239"/>
      <c r="FG75" s="239"/>
      <c r="FH75" s="239"/>
      <c r="FI75" s="239"/>
      <c r="FJ75" s="239"/>
      <c r="FK75" s="239"/>
      <c r="FL75" s="239"/>
      <c r="FM75" s="239"/>
      <c r="FN75" s="239"/>
      <c r="FO75" s="239"/>
      <c r="FP75" s="239"/>
      <c r="FQ75" s="239"/>
      <c r="FR75" s="239"/>
      <c r="FS75" s="239"/>
      <c r="FT75" s="239"/>
      <c r="FU75" s="239"/>
      <c r="FV75" s="239"/>
      <c r="FW75" s="239"/>
      <c r="FX75" s="239"/>
      <c r="FY75" s="239"/>
      <c r="FZ75" s="239"/>
      <c r="GA75" s="239"/>
      <c r="GB75" s="239"/>
      <c r="GC75" s="239"/>
      <c r="GD75" s="239"/>
      <c r="GE75" s="239"/>
      <c r="GF75" s="239"/>
      <c r="GG75" s="239"/>
      <c r="GH75" s="239"/>
      <c r="GI75" s="239"/>
      <c r="GJ75" s="239"/>
      <c r="GK75" s="239"/>
      <c r="GL75" s="239"/>
      <c r="GM75" s="239"/>
      <c r="GN75" s="239"/>
      <c r="GO75" s="239"/>
      <c r="GP75" s="239"/>
      <c r="GQ75" s="239"/>
      <c r="GR75" s="239"/>
      <c r="GS75" s="239"/>
      <c r="GT75" s="239"/>
      <c r="GU75" s="239"/>
      <c r="GV75" s="239"/>
      <c r="GW75" s="239"/>
      <c r="GX75" s="239"/>
      <c r="GY75" s="239"/>
      <c r="GZ75" s="239"/>
      <c r="HA75" s="239"/>
      <c r="HB75" s="239"/>
      <c r="HC75" s="239"/>
      <c r="HD75" s="239"/>
      <c r="HE75" s="239"/>
      <c r="HF75" s="239"/>
      <c r="HG75" s="239"/>
      <c r="HH75" s="239"/>
      <c r="HI75" s="239"/>
      <c r="HJ75" s="239"/>
      <c r="HK75" s="239"/>
      <c r="HL75" s="239"/>
      <c r="HM75" s="239"/>
      <c r="HN75" s="239"/>
      <c r="HO75" s="239"/>
      <c r="HP75" s="239"/>
      <c r="HQ75" s="239"/>
      <c r="HR75" s="239"/>
      <c r="HS75" s="239"/>
      <c r="HT75" s="239"/>
      <c r="HU75" s="239"/>
      <c r="HV75" s="239"/>
      <c r="HW75" s="239"/>
      <c r="HX75" s="239"/>
      <c r="HY75" s="239"/>
      <c r="HZ75" s="239"/>
      <c r="IA75" s="239"/>
      <c r="IB75" s="239"/>
      <c r="IC75" s="239"/>
      <c r="ID75" s="239"/>
      <c r="IE75" s="239"/>
      <c r="IF75" s="239"/>
      <c r="IG75" s="239"/>
      <c r="IH75" s="239"/>
      <c r="II75" s="239"/>
      <c r="IJ75" s="239"/>
      <c r="IK75" s="239"/>
      <c r="IL75" s="239"/>
      <c r="IM75" s="239"/>
      <c r="IN75" s="239"/>
      <c r="IO75" s="239"/>
      <c r="IP75" s="239"/>
      <c r="IQ75" s="239"/>
      <c r="IR75" s="239"/>
      <c r="IS75" s="239"/>
      <c r="IT75" s="239"/>
      <c r="IU75" s="239"/>
    </row>
    <row r="76" spans="1:255" s="238" customFormat="1" ht="19.5">
      <c r="A76" s="85" t="s">
        <v>126</v>
      </c>
      <c r="B76" s="60" t="s">
        <v>118</v>
      </c>
      <c r="C76" s="60">
        <v>13</v>
      </c>
      <c r="D76" s="435" t="s">
        <v>277</v>
      </c>
      <c r="E76" s="563" t="s">
        <v>395</v>
      </c>
      <c r="F76" s="131" t="s">
        <v>403</v>
      </c>
      <c r="G76" s="60" t="s">
        <v>127</v>
      </c>
      <c r="H76" s="526">
        <v>1782007.5</v>
      </c>
      <c r="I76" s="279"/>
      <c r="J76" s="240"/>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39"/>
      <c r="BZ76" s="239"/>
      <c r="CA76" s="239"/>
      <c r="CB76" s="239"/>
      <c r="CC76" s="239"/>
      <c r="CD76" s="239"/>
      <c r="CE76" s="239"/>
      <c r="CF76" s="239"/>
      <c r="CG76" s="239"/>
      <c r="CH76" s="239"/>
      <c r="CI76" s="239"/>
      <c r="CJ76" s="239"/>
      <c r="CK76" s="239"/>
      <c r="CL76" s="239"/>
      <c r="CM76" s="239"/>
      <c r="CN76" s="239"/>
      <c r="CO76" s="239"/>
      <c r="CP76" s="239"/>
      <c r="CQ76" s="239"/>
      <c r="CR76" s="239"/>
      <c r="CS76" s="239"/>
      <c r="CT76" s="239"/>
      <c r="CU76" s="239"/>
      <c r="CV76" s="239"/>
      <c r="CW76" s="239"/>
      <c r="CX76" s="239"/>
      <c r="CY76" s="239"/>
      <c r="CZ76" s="239"/>
      <c r="DA76" s="239"/>
      <c r="DB76" s="239"/>
      <c r="DC76" s="239"/>
      <c r="DD76" s="239"/>
      <c r="DE76" s="239"/>
      <c r="DF76" s="239"/>
      <c r="DG76" s="239"/>
      <c r="DH76" s="239"/>
      <c r="DI76" s="239"/>
      <c r="DJ76" s="239"/>
      <c r="DK76" s="239"/>
      <c r="DL76" s="239"/>
      <c r="DM76" s="239"/>
      <c r="DN76" s="239"/>
      <c r="DO76" s="239"/>
      <c r="DP76" s="239"/>
      <c r="DQ76" s="239"/>
      <c r="DR76" s="239"/>
      <c r="DS76" s="239"/>
      <c r="DT76" s="239"/>
      <c r="DU76" s="239"/>
      <c r="DV76" s="239"/>
      <c r="DW76" s="239"/>
      <c r="DX76" s="239"/>
      <c r="DY76" s="239"/>
      <c r="DZ76" s="239"/>
      <c r="EA76" s="239"/>
      <c r="EB76" s="239"/>
      <c r="EC76" s="239"/>
      <c r="ED76" s="239"/>
      <c r="EE76" s="239"/>
      <c r="EF76" s="239"/>
      <c r="EG76" s="239"/>
      <c r="EH76" s="239"/>
      <c r="EI76" s="239"/>
      <c r="EJ76" s="239"/>
      <c r="EK76" s="239"/>
      <c r="EL76" s="239"/>
      <c r="EM76" s="239"/>
      <c r="EN76" s="239"/>
      <c r="EO76" s="239"/>
      <c r="EP76" s="239"/>
      <c r="EQ76" s="239"/>
      <c r="ER76" s="239"/>
      <c r="ES76" s="239"/>
      <c r="ET76" s="239"/>
      <c r="EU76" s="239"/>
      <c r="EV76" s="239"/>
      <c r="EW76" s="239"/>
      <c r="EX76" s="239"/>
      <c r="EY76" s="239"/>
      <c r="EZ76" s="239"/>
      <c r="FA76" s="239"/>
      <c r="FB76" s="239"/>
      <c r="FC76" s="239"/>
      <c r="FD76" s="239"/>
      <c r="FE76" s="239"/>
      <c r="FF76" s="239"/>
      <c r="FG76" s="239"/>
      <c r="FH76" s="239"/>
      <c r="FI76" s="239"/>
      <c r="FJ76" s="239"/>
      <c r="FK76" s="239"/>
      <c r="FL76" s="239"/>
      <c r="FM76" s="239"/>
      <c r="FN76" s="239"/>
      <c r="FO76" s="239"/>
      <c r="FP76" s="239"/>
      <c r="FQ76" s="239"/>
      <c r="FR76" s="239"/>
      <c r="FS76" s="239"/>
      <c r="FT76" s="239"/>
      <c r="FU76" s="239"/>
      <c r="FV76" s="239"/>
      <c r="FW76" s="239"/>
      <c r="FX76" s="239"/>
      <c r="FY76" s="239"/>
      <c r="FZ76" s="239"/>
      <c r="GA76" s="239"/>
      <c r="GB76" s="239"/>
      <c r="GC76" s="239"/>
      <c r="GD76" s="239"/>
      <c r="GE76" s="239"/>
      <c r="GF76" s="239"/>
      <c r="GG76" s="239"/>
      <c r="GH76" s="239"/>
      <c r="GI76" s="239"/>
      <c r="GJ76" s="239"/>
      <c r="GK76" s="239"/>
      <c r="GL76" s="239"/>
      <c r="GM76" s="239"/>
      <c r="GN76" s="239"/>
      <c r="GO76" s="239"/>
      <c r="GP76" s="239"/>
      <c r="GQ76" s="239"/>
      <c r="GR76" s="239"/>
      <c r="GS76" s="239"/>
      <c r="GT76" s="239"/>
      <c r="GU76" s="239"/>
      <c r="GV76" s="239"/>
      <c r="GW76" s="239"/>
      <c r="GX76" s="239"/>
      <c r="GY76" s="239"/>
      <c r="GZ76" s="239"/>
      <c r="HA76" s="239"/>
      <c r="HB76" s="239"/>
      <c r="HC76" s="239"/>
      <c r="HD76" s="239"/>
      <c r="HE76" s="239"/>
      <c r="HF76" s="239"/>
      <c r="HG76" s="239"/>
      <c r="HH76" s="239"/>
      <c r="HI76" s="239"/>
      <c r="HJ76" s="239"/>
      <c r="HK76" s="239"/>
      <c r="HL76" s="239"/>
      <c r="HM76" s="239"/>
      <c r="HN76" s="239"/>
      <c r="HO76" s="239"/>
      <c r="HP76" s="239"/>
      <c r="HQ76" s="239"/>
      <c r="HR76" s="239"/>
      <c r="HS76" s="239"/>
      <c r="HT76" s="239"/>
      <c r="HU76" s="239"/>
      <c r="HV76" s="239"/>
      <c r="HW76" s="239"/>
      <c r="HX76" s="239"/>
      <c r="HY76" s="239"/>
      <c r="HZ76" s="239"/>
      <c r="IA76" s="239"/>
      <c r="IB76" s="239"/>
      <c r="IC76" s="239"/>
      <c r="ID76" s="239"/>
      <c r="IE76" s="239"/>
      <c r="IF76" s="239"/>
      <c r="IG76" s="239"/>
      <c r="IH76" s="239"/>
      <c r="II76" s="239"/>
      <c r="IJ76" s="239"/>
      <c r="IK76" s="239"/>
      <c r="IL76" s="239"/>
      <c r="IM76" s="239"/>
      <c r="IN76" s="239"/>
      <c r="IO76" s="239"/>
      <c r="IP76" s="239"/>
      <c r="IQ76" s="239"/>
      <c r="IR76" s="239"/>
      <c r="IS76" s="239"/>
      <c r="IT76" s="239"/>
      <c r="IU76" s="239"/>
    </row>
    <row r="77" spans="1:255" s="238" customFormat="1" ht="19.5">
      <c r="A77" s="107" t="s">
        <v>128</v>
      </c>
      <c r="B77" s="60" t="s">
        <v>118</v>
      </c>
      <c r="C77" s="60">
        <v>13</v>
      </c>
      <c r="D77" s="435" t="s">
        <v>277</v>
      </c>
      <c r="E77" s="563" t="s">
        <v>395</v>
      </c>
      <c r="F77" s="131" t="s">
        <v>403</v>
      </c>
      <c r="G77" s="60" t="s">
        <v>129</v>
      </c>
      <c r="H77" s="525">
        <v>40000</v>
      </c>
      <c r="I77" s="279"/>
      <c r="J77" s="240"/>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c r="EI77" s="239"/>
      <c r="EJ77" s="239"/>
      <c r="EK77" s="239"/>
      <c r="EL77" s="239"/>
      <c r="EM77" s="239"/>
      <c r="EN77" s="239"/>
      <c r="EO77" s="239"/>
      <c r="EP77" s="239"/>
      <c r="EQ77" s="239"/>
      <c r="ER77" s="239"/>
      <c r="ES77" s="239"/>
      <c r="ET77" s="239"/>
      <c r="EU77" s="239"/>
      <c r="EV77" s="239"/>
      <c r="EW77" s="239"/>
      <c r="EX77" s="239"/>
      <c r="EY77" s="239"/>
      <c r="EZ77" s="239"/>
      <c r="FA77" s="239"/>
      <c r="FB77" s="239"/>
      <c r="FC77" s="239"/>
      <c r="FD77" s="239"/>
      <c r="FE77" s="239"/>
      <c r="FF77" s="239"/>
      <c r="FG77" s="239"/>
      <c r="FH77" s="239"/>
      <c r="FI77" s="239"/>
      <c r="FJ77" s="239"/>
      <c r="FK77" s="239"/>
      <c r="FL77" s="239"/>
      <c r="FM77" s="239"/>
      <c r="FN77" s="239"/>
      <c r="FO77" s="239"/>
      <c r="FP77" s="239"/>
      <c r="FQ77" s="239"/>
      <c r="FR77" s="239"/>
      <c r="FS77" s="239"/>
      <c r="FT77" s="239"/>
      <c r="FU77" s="239"/>
      <c r="FV77" s="239"/>
      <c r="FW77" s="239"/>
      <c r="FX77" s="239"/>
      <c r="FY77" s="239"/>
      <c r="FZ77" s="239"/>
      <c r="GA77" s="239"/>
      <c r="GB77" s="239"/>
      <c r="GC77" s="239"/>
      <c r="GD77" s="239"/>
      <c r="GE77" s="239"/>
      <c r="GF77" s="239"/>
      <c r="GG77" s="239"/>
      <c r="GH77" s="239"/>
      <c r="GI77" s="239"/>
      <c r="GJ77" s="239"/>
      <c r="GK77" s="239"/>
      <c r="GL77" s="239"/>
      <c r="GM77" s="239"/>
      <c r="GN77" s="239"/>
      <c r="GO77" s="239"/>
      <c r="GP77" s="239"/>
      <c r="GQ77" s="239"/>
      <c r="GR77" s="239"/>
      <c r="GS77" s="239"/>
      <c r="GT77" s="239"/>
      <c r="GU77" s="239"/>
      <c r="GV77" s="239"/>
      <c r="GW77" s="239"/>
      <c r="GX77" s="239"/>
      <c r="GY77" s="239"/>
      <c r="GZ77" s="239"/>
      <c r="HA77" s="239"/>
      <c r="HB77" s="239"/>
      <c r="HC77" s="239"/>
      <c r="HD77" s="239"/>
      <c r="HE77" s="239"/>
      <c r="HF77" s="239"/>
      <c r="HG77" s="239"/>
      <c r="HH77" s="239"/>
      <c r="HI77" s="239"/>
      <c r="HJ77" s="239"/>
      <c r="HK77" s="239"/>
      <c r="HL77" s="239"/>
      <c r="HM77" s="239"/>
      <c r="HN77" s="239"/>
      <c r="HO77" s="239"/>
      <c r="HP77" s="239"/>
      <c r="HQ77" s="239"/>
      <c r="HR77" s="239"/>
      <c r="HS77" s="239"/>
      <c r="HT77" s="239"/>
      <c r="HU77" s="239"/>
      <c r="HV77" s="239"/>
      <c r="HW77" s="239"/>
      <c r="HX77" s="239"/>
      <c r="HY77" s="239"/>
      <c r="HZ77" s="239"/>
      <c r="IA77" s="239"/>
      <c r="IB77" s="239"/>
      <c r="IC77" s="239"/>
      <c r="ID77" s="239"/>
      <c r="IE77" s="239"/>
      <c r="IF77" s="239"/>
      <c r="IG77" s="239"/>
      <c r="IH77" s="239"/>
      <c r="II77" s="239"/>
      <c r="IJ77" s="239"/>
      <c r="IK77" s="239"/>
      <c r="IL77" s="239"/>
      <c r="IM77" s="239"/>
      <c r="IN77" s="239"/>
      <c r="IO77" s="239"/>
      <c r="IP77" s="239"/>
      <c r="IQ77" s="239"/>
      <c r="IR77" s="239"/>
      <c r="IS77" s="239"/>
      <c r="IT77" s="239"/>
      <c r="IU77" s="239"/>
    </row>
    <row r="78" spans="1:9" s="125" customFormat="1" ht="18.75">
      <c r="A78" s="109" t="s">
        <v>143</v>
      </c>
      <c r="B78" s="65" t="s">
        <v>119</v>
      </c>
      <c r="C78" s="66"/>
      <c r="D78" s="67"/>
      <c r="E78" s="592"/>
      <c r="F78" s="68"/>
      <c r="G78" s="69"/>
      <c r="H78" s="506">
        <f>+H79</f>
        <v>134298</v>
      </c>
      <c r="I78" s="82"/>
    </row>
    <row r="79" spans="1:9" s="125" customFormat="1" ht="18.75">
      <c r="A79" s="110" t="s">
        <v>144</v>
      </c>
      <c r="B79" s="70" t="s">
        <v>119</v>
      </c>
      <c r="C79" s="70" t="s">
        <v>145</v>
      </c>
      <c r="D79" s="71"/>
      <c r="E79" s="500"/>
      <c r="F79" s="72"/>
      <c r="G79" s="70"/>
      <c r="H79" s="507">
        <f>H80</f>
        <v>134298</v>
      </c>
      <c r="I79" s="82"/>
    </row>
    <row r="80" spans="1:9" s="216" customFormat="1" ht="18.75">
      <c r="A80" s="232" t="s">
        <v>225</v>
      </c>
      <c r="B80" s="233" t="s">
        <v>119</v>
      </c>
      <c r="C80" s="233" t="s">
        <v>145</v>
      </c>
      <c r="D80" s="433" t="s">
        <v>224</v>
      </c>
      <c r="E80" s="498" t="s">
        <v>395</v>
      </c>
      <c r="F80" s="144" t="s">
        <v>397</v>
      </c>
      <c r="G80" s="234"/>
      <c r="H80" s="514">
        <f>H81</f>
        <v>134298</v>
      </c>
      <c r="I80" s="6"/>
    </row>
    <row r="81" spans="1:9" s="125" customFormat="1" ht="18.75">
      <c r="A81" s="235" t="s">
        <v>227</v>
      </c>
      <c r="B81" s="236" t="s">
        <v>119</v>
      </c>
      <c r="C81" s="236" t="s">
        <v>145</v>
      </c>
      <c r="D81" s="434" t="s">
        <v>226</v>
      </c>
      <c r="E81" s="237" t="s">
        <v>395</v>
      </c>
      <c r="F81" s="229" t="s">
        <v>397</v>
      </c>
      <c r="G81" s="237"/>
      <c r="H81" s="516">
        <f>H82</f>
        <v>134298</v>
      </c>
      <c r="I81" s="82"/>
    </row>
    <row r="82" spans="1:9" s="125" customFormat="1" ht="18.75">
      <c r="A82" s="90" t="s">
        <v>228</v>
      </c>
      <c r="B82" s="74" t="s">
        <v>119</v>
      </c>
      <c r="C82" s="74" t="s">
        <v>145</v>
      </c>
      <c r="D82" s="436" t="s">
        <v>226</v>
      </c>
      <c r="E82" s="564" t="s">
        <v>395</v>
      </c>
      <c r="F82" s="231" t="s">
        <v>404</v>
      </c>
      <c r="G82" s="74"/>
      <c r="H82" s="517">
        <f>SUM(H83:H84)</f>
        <v>134298</v>
      </c>
      <c r="I82" s="82"/>
    </row>
    <row r="83" spans="1:9" s="125" customFormat="1" ht="39.75" customHeight="1">
      <c r="A83" s="23" t="s">
        <v>125</v>
      </c>
      <c r="B83" s="12" t="s">
        <v>119</v>
      </c>
      <c r="C83" s="12" t="s">
        <v>145</v>
      </c>
      <c r="D83" s="435" t="s">
        <v>226</v>
      </c>
      <c r="E83" s="565" t="s">
        <v>395</v>
      </c>
      <c r="F83" s="241" t="s">
        <v>404</v>
      </c>
      <c r="G83" s="12" t="s">
        <v>120</v>
      </c>
      <c r="H83" s="518">
        <v>134298</v>
      </c>
      <c r="I83" s="82"/>
    </row>
    <row r="84" spans="1:9" s="125" customFormat="1" ht="21.75" customHeight="1" hidden="1">
      <c r="A84" s="25" t="s">
        <v>126</v>
      </c>
      <c r="B84" s="12" t="s">
        <v>119</v>
      </c>
      <c r="C84" s="12" t="s">
        <v>145</v>
      </c>
      <c r="D84" s="435" t="s">
        <v>226</v>
      </c>
      <c r="E84" s="565"/>
      <c r="F84" s="241" t="s">
        <v>295</v>
      </c>
      <c r="G84" s="12" t="s">
        <v>127</v>
      </c>
      <c r="H84" s="518"/>
      <c r="I84" s="82"/>
    </row>
    <row r="85" spans="1:9" s="242" customFormat="1" ht="18.75">
      <c r="A85" s="81" t="s">
        <v>146</v>
      </c>
      <c r="B85" s="75" t="s">
        <v>145</v>
      </c>
      <c r="C85" s="75"/>
      <c r="D85" s="67"/>
      <c r="E85" s="592"/>
      <c r="F85" s="68"/>
      <c r="G85" s="75"/>
      <c r="H85" s="527">
        <f>+H97+H105+H86</f>
        <v>55000</v>
      </c>
      <c r="I85" s="469">
        <f>I86+H97+I105</f>
        <v>55000</v>
      </c>
    </row>
    <row r="86" spans="1:9" s="242" customFormat="1" ht="37.5" customHeight="1" hidden="1">
      <c r="A86" s="396" t="s">
        <v>297</v>
      </c>
      <c r="B86" s="399" t="s">
        <v>145</v>
      </c>
      <c r="C86" s="399" t="s">
        <v>296</v>
      </c>
      <c r="D86" s="400"/>
      <c r="E86" s="593"/>
      <c r="F86" s="401"/>
      <c r="G86" s="399"/>
      <c r="H86" s="528">
        <f>H87</f>
        <v>0</v>
      </c>
      <c r="I86" s="469">
        <f>H90+H92+H94+H96</f>
        <v>0</v>
      </c>
    </row>
    <row r="87" spans="1:9" s="242" customFormat="1" ht="75" customHeight="1" hidden="1">
      <c r="A87" s="61" t="s">
        <v>278</v>
      </c>
      <c r="B87" s="87" t="s">
        <v>145</v>
      </c>
      <c r="C87" s="87" t="s">
        <v>296</v>
      </c>
      <c r="D87" s="433" t="s">
        <v>202</v>
      </c>
      <c r="E87" s="498"/>
      <c r="F87" s="144" t="s">
        <v>181</v>
      </c>
      <c r="G87" s="87"/>
      <c r="H87" s="529">
        <f>+H88</f>
        <v>0</v>
      </c>
      <c r="I87" s="76"/>
    </row>
    <row r="88" spans="1:9" s="242" customFormat="1" ht="93.75" customHeight="1" hidden="1">
      <c r="A88" s="49" t="s">
        <v>279</v>
      </c>
      <c r="B88" s="79" t="s">
        <v>145</v>
      </c>
      <c r="C88" s="79" t="s">
        <v>296</v>
      </c>
      <c r="D88" s="434" t="s">
        <v>203</v>
      </c>
      <c r="E88" s="237"/>
      <c r="F88" s="229" t="s">
        <v>181</v>
      </c>
      <c r="G88" s="79"/>
      <c r="H88" s="530">
        <f>+H89+H91+H93+H95</f>
        <v>0</v>
      </c>
      <c r="I88" s="76"/>
    </row>
    <row r="89" spans="1:9" s="242" customFormat="1" ht="63.75" customHeight="1" hidden="1">
      <c r="A89" s="83" t="s">
        <v>298</v>
      </c>
      <c r="B89" s="84" t="s">
        <v>145</v>
      </c>
      <c r="C89" s="84" t="s">
        <v>296</v>
      </c>
      <c r="D89" s="436" t="s">
        <v>203</v>
      </c>
      <c r="E89" s="564"/>
      <c r="F89" s="231" t="s">
        <v>299</v>
      </c>
      <c r="G89" s="32"/>
      <c r="H89" s="517">
        <f>+H90</f>
        <v>0</v>
      </c>
      <c r="I89" s="76"/>
    </row>
    <row r="90" spans="1:9" s="242" customFormat="1" ht="36" customHeight="1" hidden="1">
      <c r="A90" s="23" t="s">
        <v>125</v>
      </c>
      <c r="B90" s="80" t="s">
        <v>145</v>
      </c>
      <c r="C90" s="80" t="s">
        <v>296</v>
      </c>
      <c r="D90" s="402" t="s">
        <v>203</v>
      </c>
      <c r="E90" s="594"/>
      <c r="F90" s="403">
        <v>1487</v>
      </c>
      <c r="G90" s="80" t="s">
        <v>120</v>
      </c>
      <c r="H90" s="531">
        <v>0</v>
      </c>
      <c r="I90" s="76"/>
    </row>
    <row r="91" spans="1:9" s="242" customFormat="1" ht="62.25" customHeight="1" hidden="1">
      <c r="A91" s="83" t="s">
        <v>300</v>
      </c>
      <c r="B91" s="84" t="s">
        <v>145</v>
      </c>
      <c r="C91" s="84" t="s">
        <v>296</v>
      </c>
      <c r="D91" s="436" t="s">
        <v>203</v>
      </c>
      <c r="E91" s="564"/>
      <c r="F91" s="231" t="s">
        <v>301</v>
      </c>
      <c r="G91" s="32"/>
      <c r="H91" s="517">
        <f>+H92</f>
        <v>0</v>
      </c>
      <c r="I91" s="76"/>
    </row>
    <row r="92" spans="1:9" s="242" customFormat="1" ht="43.5" customHeight="1" hidden="1">
      <c r="A92" s="23" t="s">
        <v>125</v>
      </c>
      <c r="B92" s="80" t="s">
        <v>145</v>
      </c>
      <c r="C92" s="80" t="s">
        <v>296</v>
      </c>
      <c r="D92" s="402" t="s">
        <v>203</v>
      </c>
      <c r="E92" s="594"/>
      <c r="F92" s="403">
        <v>1494</v>
      </c>
      <c r="G92" s="80" t="s">
        <v>120</v>
      </c>
      <c r="H92" s="531">
        <v>0</v>
      </c>
      <c r="I92" s="76"/>
    </row>
    <row r="93" spans="1:9" s="242" customFormat="1" ht="65.25" customHeight="1" hidden="1">
      <c r="A93" s="83" t="s">
        <v>304</v>
      </c>
      <c r="B93" s="84" t="s">
        <v>145</v>
      </c>
      <c r="C93" s="84" t="s">
        <v>296</v>
      </c>
      <c r="D93" s="436" t="s">
        <v>203</v>
      </c>
      <c r="E93" s="564"/>
      <c r="F93" s="231" t="s">
        <v>302</v>
      </c>
      <c r="G93" s="32"/>
      <c r="H93" s="517">
        <f>+H94</f>
        <v>0</v>
      </c>
      <c r="I93" s="76"/>
    </row>
    <row r="94" spans="1:9" s="242" customFormat="1" ht="36" customHeight="1" hidden="1">
      <c r="A94" s="23" t="s">
        <v>125</v>
      </c>
      <c r="B94" s="80" t="s">
        <v>145</v>
      </c>
      <c r="C94" s="80" t="s">
        <v>296</v>
      </c>
      <c r="D94" s="402" t="s">
        <v>203</v>
      </c>
      <c r="E94" s="594"/>
      <c r="F94" s="403">
        <v>1495</v>
      </c>
      <c r="G94" s="80" t="s">
        <v>120</v>
      </c>
      <c r="H94" s="531">
        <v>0</v>
      </c>
      <c r="I94" s="76"/>
    </row>
    <row r="95" spans="1:9" s="242" customFormat="1" ht="47.25" customHeight="1" hidden="1">
      <c r="A95" s="83" t="s">
        <v>305</v>
      </c>
      <c r="B95" s="84" t="s">
        <v>145</v>
      </c>
      <c r="C95" s="84" t="s">
        <v>296</v>
      </c>
      <c r="D95" s="436" t="s">
        <v>203</v>
      </c>
      <c r="E95" s="564"/>
      <c r="F95" s="231" t="s">
        <v>303</v>
      </c>
      <c r="G95" s="32"/>
      <c r="H95" s="517">
        <f>+H96</f>
        <v>0</v>
      </c>
      <c r="I95" s="76"/>
    </row>
    <row r="96" spans="1:9" s="242" customFormat="1" ht="43.5" customHeight="1" hidden="1">
      <c r="A96" s="23" t="s">
        <v>125</v>
      </c>
      <c r="B96" s="80" t="s">
        <v>145</v>
      </c>
      <c r="C96" s="80" t="s">
        <v>296</v>
      </c>
      <c r="D96" s="402" t="s">
        <v>203</v>
      </c>
      <c r="E96" s="594"/>
      <c r="F96" s="403">
        <v>1496</v>
      </c>
      <c r="G96" s="80" t="s">
        <v>120</v>
      </c>
      <c r="H96" s="531">
        <v>0</v>
      </c>
      <c r="I96" s="76"/>
    </row>
    <row r="97" spans="1:9" s="242" customFormat="1" ht="18.75">
      <c r="A97" s="396" t="s">
        <v>14</v>
      </c>
      <c r="B97" s="77" t="s">
        <v>145</v>
      </c>
      <c r="C97" s="77" t="s">
        <v>168</v>
      </c>
      <c r="D97" s="71"/>
      <c r="E97" s="500"/>
      <c r="F97" s="72"/>
      <c r="G97" s="182"/>
      <c r="H97" s="507">
        <f>H98</f>
        <v>50000</v>
      </c>
      <c r="I97" s="88"/>
    </row>
    <row r="98" spans="1:9" s="243" customFormat="1" ht="75">
      <c r="A98" s="61" t="s">
        <v>278</v>
      </c>
      <c r="B98" s="87" t="s">
        <v>145</v>
      </c>
      <c r="C98" s="87" t="s">
        <v>168</v>
      </c>
      <c r="D98" s="433" t="s">
        <v>202</v>
      </c>
      <c r="E98" s="498" t="s">
        <v>395</v>
      </c>
      <c r="F98" s="144" t="s">
        <v>397</v>
      </c>
      <c r="G98" s="87"/>
      <c r="H98" s="529">
        <f>+H99</f>
        <v>50000</v>
      </c>
      <c r="I98" s="88"/>
    </row>
    <row r="99" spans="1:9" s="242" customFormat="1" ht="93.75">
      <c r="A99" s="49" t="s">
        <v>279</v>
      </c>
      <c r="B99" s="79" t="s">
        <v>145</v>
      </c>
      <c r="C99" s="79" t="s">
        <v>168</v>
      </c>
      <c r="D99" s="434" t="s">
        <v>203</v>
      </c>
      <c r="E99" s="237" t="s">
        <v>395</v>
      </c>
      <c r="F99" s="229" t="s">
        <v>397</v>
      </c>
      <c r="G99" s="79"/>
      <c r="H99" s="530">
        <f>H100</f>
        <v>50000</v>
      </c>
      <c r="I99" s="76"/>
    </row>
    <row r="100" spans="1:9" s="242" customFormat="1" ht="37.5">
      <c r="A100" s="600" t="s">
        <v>405</v>
      </c>
      <c r="B100" s="579" t="s">
        <v>145</v>
      </c>
      <c r="C100" s="579" t="s">
        <v>168</v>
      </c>
      <c r="D100" s="601" t="s">
        <v>203</v>
      </c>
      <c r="E100" s="602" t="s">
        <v>118</v>
      </c>
      <c r="F100" s="587" t="s">
        <v>397</v>
      </c>
      <c r="G100" s="579"/>
      <c r="H100" s="603">
        <f>H101+H103</f>
        <v>50000</v>
      </c>
      <c r="I100" s="76"/>
    </row>
    <row r="101" spans="1:9" s="125" customFormat="1" ht="37.5">
      <c r="A101" s="83" t="s">
        <v>406</v>
      </c>
      <c r="B101" s="84" t="s">
        <v>145</v>
      </c>
      <c r="C101" s="84" t="s">
        <v>168</v>
      </c>
      <c r="D101" s="436" t="s">
        <v>203</v>
      </c>
      <c r="E101" s="564" t="s">
        <v>118</v>
      </c>
      <c r="F101" s="231" t="s">
        <v>407</v>
      </c>
      <c r="G101" s="32"/>
      <c r="H101" s="517">
        <f>+H102</f>
        <v>25000</v>
      </c>
      <c r="I101" s="82"/>
    </row>
    <row r="102" spans="1:9" s="125" customFormat="1" ht="18.75">
      <c r="A102" s="85" t="s">
        <v>126</v>
      </c>
      <c r="B102" s="80" t="s">
        <v>145</v>
      </c>
      <c r="C102" s="80" t="s">
        <v>168</v>
      </c>
      <c r="D102" s="435" t="s">
        <v>203</v>
      </c>
      <c r="E102" s="565" t="s">
        <v>118</v>
      </c>
      <c r="F102" s="241" t="s">
        <v>407</v>
      </c>
      <c r="G102" s="12" t="s">
        <v>127</v>
      </c>
      <c r="H102" s="518">
        <v>25000</v>
      </c>
      <c r="I102" s="82"/>
    </row>
    <row r="103" spans="1:9" s="125" customFormat="1" ht="37.5">
      <c r="A103" s="83" t="s">
        <v>409</v>
      </c>
      <c r="B103" s="84" t="s">
        <v>145</v>
      </c>
      <c r="C103" s="84" t="s">
        <v>168</v>
      </c>
      <c r="D103" s="436" t="s">
        <v>203</v>
      </c>
      <c r="E103" s="564" t="s">
        <v>118</v>
      </c>
      <c r="F103" s="231" t="s">
        <v>408</v>
      </c>
      <c r="G103" s="32"/>
      <c r="H103" s="517">
        <f>+H104</f>
        <v>25000</v>
      </c>
      <c r="I103" s="82"/>
    </row>
    <row r="104" spans="1:9" s="125" customFormat="1" ht="18.75">
      <c r="A104" s="85" t="s">
        <v>126</v>
      </c>
      <c r="B104" s="80" t="s">
        <v>145</v>
      </c>
      <c r="C104" s="80" t="s">
        <v>168</v>
      </c>
      <c r="D104" s="435" t="s">
        <v>203</v>
      </c>
      <c r="E104" s="565" t="s">
        <v>118</v>
      </c>
      <c r="F104" s="241" t="s">
        <v>408</v>
      </c>
      <c r="G104" s="12" t="s">
        <v>127</v>
      </c>
      <c r="H104" s="518">
        <v>25000</v>
      </c>
      <c r="I104" s="82"/>
    </row>
    <row r="105" spans="1:9" s="216" customFormat="1" ht="18.75">
      <c r="A105" s="244" t="s">
        <v>149</v>
      </c>
      <c r="B105" s="70" t="s">
        <v>145</v>
      </c>
      <c r="C105" s="70">
        <v>14</v>
      </c>
      <c r="D105" s="71"/>
      <c r="E105" s="500"/>
      <c r="F105" s="72"/>
      <c r="G105" s="70"/>
      <c r="H105" s="507">
        <f>+H106</f>
        <v>5000</v>
      </c>
      <c r="I105" s="465">
        <f>H110+H112+H114+H116</f>
        <v>5000</v>
      </c>
    </row>
    <row r="106" spans="1:9" s="216" customFormat="1" ht="63.75" customHeight="1">
      <c r="A106" s="245" t="s">
        <v>280</v>
      </c>
      <c r="B106" s="89" t="s">
        <v>145</v>
      </c>
      <c r="C106" s="89">
        <v>14</v>
      </c>
      <c r="D106" s="433" t="s">
        <v>150</v>
      </c>
      <c r="E106" s="498" t="s">
        <v>395</v>
      </c>
      <c r="F106" s="144" t="s">
        <v>397</v>
      </c>
      <c r="G106" s="89"/>
      <c r="H106" s="514">
        <f>+H107</f>
        <v>5000</v>
      </c>
      <c r="I106" s="6"/>
    </row>
    <row r="107" spans="1:9" s="125" customFormat="1" ht="63.75" customHeight="1">
      <c r="A107" s="246" t="s">
        <v>281</v>
      </c>
      <c r="B107" s="86" t="s">
        <v>145</v>
      </c>
      <c r="C107" s="86" t="s">
        <v>151</v>
      </c>
      <c r="D107" s="434" t="s">
        <v>200</v>
      </c>
      <c r="E107" s="237" t="s">
        <v>395</v>
      </c>
      <c r="F107" s="229" t="s">
        <v>397</v>
      </c>
      <c r="G107" s="86"/>
      <c r="H107" s="516">
        <f>+H109+H111+H113+H115</f>
        <v>5000</v>
      </c>
      <c r="I107" s="82"/>
    </row>
    <row r="108" spans="1:9" s="125" customFormat="1" ht="41.25" customHeight="1">
      <c r="A108" s="604" t="s">
        <v>411</v>
      </c>
      <c r="B108" s="606" t="s">
        <v>145</v>
      </c>
      <c r="C108" s="606">
        <v>14</v>
      </c>
      <c r="D108" s="601" t="s">
        <v>200</v>
      </c>
      <c r="E108" s="602" t="s">
        <v>118</v>
      </c>
      <c r="F108" s="587" t="s">
        <v>410</v>
      </c>
      <c r="G108" s="605"/>
      <c r="H108" s="582">
        <f>H109</f>
        <v>5000</v>
      </c>
      <c r="I108" s="82"/>
    </row>
    <row r="109" spans="1:9" s="125" customFormat="1" ht="41.25" customHeight="1">
      <c r="A109" s="90" t="s">
        <v>201</v>
      </c>
      <c r="B109" s="74" t="s">
        <v>145</v>
      </c>
      <c r="C109" s="74">
        <v>14</v>
      </c>
      <c r="D109" s="436" t="s">
        <v>200</v>
      </c>
      <c r="E109" s="564" t="s">
        <v>118</v>
      </c>
      <c r="F109" s="231" t="s">
        <v>410</v>
      </c>
      <c r="G109" s="32"/>
      <c r="H109" s="517">
        <f>H110</f>
        <v>5000</v>
      </c>
      <c r="I109" s="82"/>
    </row>
    <row r="110" spans="1:9" s="125" customFormat="1" ht="27.75" customHeight="1">
      <c r="A110" s="25" t="s">
        <v>126</v>
      </c>
      <c r="B110" s="73" t="s">
        <v>145</v>
      </c>
      <c r="C110" s="73">
        <v>14</v>
      </c>
      <c r="D110" s="437" t="s">
        <v>200</v>
      </c>
      <c r="E110" s="563" t="s">
        <v>118</v>
      </c>
      <c r="F110" s="131" t="s">
        <v>410</v>
      </c>
      <c r="G110" s="12" t="s">
        <v>127</v>
      </c>
      <c r="H110" s="518">
        <v>5000</v>
      </c>
      <c r="I110" s="82"/>
    </row>
    <row r="111" spans="1:9" s="125" customFormat="1" ht="46.5" customHeight="1" hidden="1">
      <c r="A111" s="90" t="s">
        <v>306</v>
      </c>
      <c r="B111" s="74" t="s">
        <v>145</v>
      </c>
      <c r="C111" s="74">
        <v>14</v>
      </c>
      <c r="D111" s="436" t="s">
        <v>200</v>
      </c>
      <c r="E111" s="564"/>
      <c r="F111" s="231" t="s">
        <v>307</v>
      </c>
      <c r="G111" s="32"/>
      <c r="H111" s="517">
        <f>H112</f>
        <v>0</v>
      </c>
      <c r="I111" s="82"/>
    </row>
    <row r="112" spans="1:9" s="125" customFormat="1" ht="48" customHeight="1" hidden="1">
      <c r="A112" s="25" t="s">
        <v>125</v>
      </c>
      <c r="B112" s="73" t="s">
        <v>145</v>
      </c>
      <c r="C112" s="73">
        <v>14</v>
      </c>
      <c r="D112" s="437" t="s">
        <v>200</v>
      </c>
      <c r="E112" s="563"/>
      <c r="F112" s="131" t="s">
        <v>307</v>
      </c>
      <c r="G112" s="12" t="s">
        <v>120</v>
      </c>
      <c r="H112" s="518">
        <v>0</v>
      </c>
      <c r="I112" s="82"/>
    </row>
    <row r="113" spans="1:9" s="125" customFormat="1" ht="71.25" customHeight="1" hidden="1">
      <c r="A113" s="90" t="s">
        <v>310</v>
      </c>
      <c r="B113" s="74" t="s">
        <v>145</v>
      </c>
      <c r="C113" s="74">
        <v>14</v>
      </c>
      <c r="D113" s="436" t="s">
        <v>200</v>
      </c>
      <c r="E113" s="564"/>
      <c r="F113" s="231" t="s">
        <v>308</v>
      </c>
      <c r="G113" s="32"/>
      <c r="H113" s="517">
        <f>H114</f>
        <v>0</v>
      </c>
      <c r="I113" s="82"/>
    </row>
    <row r="114" spans="1:9" s="125" customFormat="1" ht="42.75" customHeight="1" hidden="1">
      <c r="A114" s="25" t="s">
        <v>125</v>
      </c>
      <c r="B114" s="73" t="s">
        <v>145</v>
      </c>
      <c r="C114" s="73">
        <v>14</v>
      </c>
      <c r="D114" s="437" t="s">
        <v>200</v>
      </c>
      <c r="E114" s="563"/>
      <c r="F114" s="131" t="s">
        <v>308</v>
      </c>
      <c r="G114" s="12" t="s">
        <v>120</v>
      </c>
      <c r="H114" s="518">
        <v>0</v>
      </c>
      <c r="I114" s="82"/>
    </row>
    <row r="115" spans="1:9" s="125" customFormat="1" ht="71.25" customHeight="1" hidden="1">
      <c r="A115" s="90" t="s">
        <v>316</v>
      </c>
      <c r="B115" s="74" t="s">
        <v>145</v>
      </c>
      <c r="C115" s="74">
        <v>14</v>
      </c>
      <c r="D115" s="436" t="s">
        <v>200</v>
      </c>
      <c r="E115" s="564"/>
      <c r="F115" s="231" t="s">
        <v>309</v>
      </c>
      <c r="G115" s="32"/>
      <c r="H115" s="517">
        <f>H116</f>
        <v>0</v>
      </c>
      <c r="I115" s="82"/>
    </row>
    <row r="116" spans="1:9" s="125" customFormat="1" ht="42.75" customHeight="1" hidden="1">
      <c r="A116" s="25" t="s">
        <v>125</v>
      </c>
      <c r="B116" s="73" t="s">
        <v>145</v>
      </c>
      <c r="C116" s="73">
        <v>14</v>
      </c>
      <c r="D116" s="437" t="s">
        <v>200</v>
      </c>
      <c r="E116" s="563"/>
      <c r="F116" s="131" t="s">
        <v>309</v>
      </c>
      <c r="G116" s="12" t="s">
        <v>120</v>
      </c>
      <c r="H116" s="518">
        <v>0</v>
      </c>
      <c r="I116" s="82"/>
    </row>
    <row r="117" spans="1:9" s="125" customFormat="1" ht="18.75">
      <c r="A117" s="123" t="s">
        <v>152</v>
      </c>
      <c r="B117" s="124" t="s">
        <v>124</v>
      </c>
      <c r="C117" s="91"/>
      <c r="D117" s="91"/>
      <c r="E117" s="595"/>
      <c r="F117" s="98"/>
      <c r="G117" s="181"/>
      <c r="H117" s="506">
        <f>+H131+H118+H125</f>
        <v>1405000</v>
      </c>
      <c r="I117" s="413">
        <f>H122+H124+H130+H136+H143+H145+H152+H154</f>
        <v>1055000</v>
      </c>
    </row>
    <row r="118" spans="1:9" s="125" customFormat="1" ht="18.75" hidden="1">
      <c r="A118" s="42" t="s">
        <v>311</v>
      </c>
      <c r="B118" s="22" t="s">
        <v>124</v>
      </c>
      <c r="C118" s="96" t="s">
        <v>160</v>
      </c>
      <c r="D118" s="438"/>
      <c r="E118" s="596"/>
      <c r="F118" s="102"/>
      <c r="G118" s="201"/>
      <c r="H118" s="512">
        <f>+H119</f>
        <v>0</v>
      </c>
      <c r="I118" s="413">
        <f>H122+H124</f>
        <v>0</v>
      </c>
    </row>
    <row r="119" spans="1:9" s="125" customFormat="1" ht="69" customHeight="1" hidden="1">
      <c r="A119" s="61" t="s">
        <v>312</v>
      </c>
      <c r="B119" s="87" t="s">
        <v>124</v>
      </c>
      <c r="C119" s="214" t="s">
        <v>160</v>
      </c>
      <c r="D119" s="354" t="s">
        <v>313</v>
      </c>
      <c r="E119" s="550"/>
      <c r="F119" s="144" t="s">
        <v>181</v>
      </c>
      <c r="G119" s="215"/>
      <c r="H119" s="514">
        <f>+H120</f>
        <v>0</v>
      </c>
      <c r="I119" s="82"/>
    </row>
    <row r="120" spans="1:9" s="125" customFormat="1" ht="82.5" customHeight="1" hidden="1">
      <c r="A120" s="49" t="s">
        <v>315</v>
      </c>
      <c r="B120" s="79" t="s">
        <v>124</v>
      </c>
      <c r="C120" s="217" t="s">
        <v>160</v>
      </c>
      <c r="D120" s="426" t="s">
        <v>314</v>
      </c>
      <c r="E120" s="568"/>
      <c r="F120" s="211" t="s">
        <v>181</v>
      </c>
      <c r="G120" s="218"/>
      <c r="H120" s="519">
        <f>+H123+H121</f>
        <v>0</v>
      </c>
      <c r="I120" s="82"/>
    </row>
    <row r="121" spans="1:9" s="125" customFormat="1" ht="32.25" customHeight="1" hidden="1">
      <c r="A121" s="151" t="s">
        <v>323</v>
      </c>
      <c r="B121" s="219" t="s">
        <v>124</v>
      </c>
      <c r="C121" s="220" t="s">
        <v>160</v>
      </c>
      <c r="D121" s="53" t="s">
        <v>314</v>
      </c>
      <c r="E121" s="561"/>
      <c r="F121" s="54">
        <v>1426</v>
      </c>
      <c r="G121" s="221"/>
      <c r="H121" s="520">
        <f>H122</f>
        <v>0</v>
      </c>
      <c r="I121" s="82"/>
    </row>
    <row r="122" spans="1:9" s="125" customFormat="1" ht="36" customHeight="1" hidden="1">
      <c r="A122" s="404" t="s">
        <v>126</v>
      </c>
      <c r="B122" s="16" t="s">
        <v>124</v>
      </c>
      <c r="C122" s="405" t="s">
        <v>160</v>
      </c>
      <c r="D122" s="439" t="s">
        <v>314</v>
      </c>
      <c r="E122" s="597"/>
      <c r="F122" s="409">
        <v>1426</v>
      </c>
      <c r="G122" s="406" t="s">
        <v>127</v>
      </c>
      <c r="H122" s="518">
        <v>0</v>
      </c>
      <c r="I122" s="82"/>
    </row>
    <row r="123" spans="1:9" s="125" customFormat="1" ht="56.25" hidden="1">
      <c r="A123" s="151" t="s">
        <v>317</v>
      </c>
      <c r="B123" s="219" t="s">
        <v>124</v>
      </c>
      <c r="C123" s="220" t="s">
        <v>160</v>
      </c>
      <c r="D123" s="53" t="s">
        <v>314</v>
      </c>
      <c r="E123" s="561"/>
      <c r="F123" s="54">
        <v>1485</v>
      </c>
      <c r="G123" s="221"/>
      <c r="H123" s="520">
        <f>H124</f>
        <v>0</v>
      </c>
      <c r="I123" s="82"/>
    </row>
    <row r="124" spans="1:9" s="125" customFormat="1" ht="56.25" hidden="1">
      <c r="A124" s="407" t="s">
        <v>125</v>
      </c>
      <c r="B124" s="16" t="s">
        <v>124</v>
      </c>
      <c r="C124" s="16" t="s">
        <v>160</v>
      </c>
      <c r="D124" s="440" t="s">
        <v>314</v>
      </c>
      <c r="E124" s="562"/>
      <c r="F124" s="347">
        <v>1485</v>
      </c>
      <c r="G124" s="16" t="s">
        <v>120</v>
      </c>
      <c r="H124" s="518">
        <v>0</v>
      </c>
      <c r="I124" s="82"/>
    </row>
    <row r="125" spans="1:9" s="125" customFormat="1" ht="18.75">
      <c r="A125" s="42" t="s">
        <v>318</v>
      </c>
      <c r="B125" s="22" t="s">
        <v>124</v>
      </c>
      <c r="C125" s="96" t="s">
        <v>296</v>
      </c>
      <c r="D125" s="438"/>
      <c r="E125" s="596"/>
      <c r="F125" s="102"/>
      <c r="G125" s="201"/>
      <c r="H125" s="512">
        <f>+H126</f>
        <v>1000000</v>
      </c>
      <c r="I125" s="413">
        <f>H130</f>
        <v>1000000</v>
      </c>
    </row>
    <row r="126" spans="1:9" s="125" customFormat="1" ht="56.25">
      <c r="A126" s="61" t="s">
        <v>320</v>
      </c>
      <c r="B126" s="87" t="s">
        <v>124</v>
      </c>
      <c r="C126" s="214" t="s">
        <v>296</v>
      </c>
      <c r="D126" s="354" t="s">
        <v>313</v>
      </c>
      <c r="E126" s="550" t="s">
        <v>395</v>
      </c>
      <c r="F126" s="144" t="s">
        <v>397</v>
      </c>
      <c r="G126" s="215"/>
      <c r="H126" s="514">
        <f>+H127</f>
        <v>1000000</v>
      </c>
      <c r="I126" s="82"/>
    </row>
    <row r="127" spans="1:9" s="125" customFormat="1" ht="84" customHeight="1">
      <c r="A127" s="49" t="s">
        <v>321</v>
      </c>
      <c r="B127" s="79" t="s">
        <v>124</v>
      </c>
      <c r="C127" s="217" t="s">
        <v>296</v>
      </c>
      <c r="D127" s="426" t="s">
        <v>319</v>
      </c>
      <c r="E127" s="568" t="s">
        <v>395</v>
      </c>
      <c r="F127" s="211" t="s">
        <v>397</v>
      </c>
      <c r="G127" s="218"/>
      <c r="H127" s="519">
        <f>+H129</f>
        <v>1000000</v>
      </c>
      <c r="I127" s="82"/>
    </row>
    <row r="128" spans="1:9" s="125" customFormat="1" ht="48" customHeight="1">
      <c r="A128" s="607" t="s">
        <v>412</v>
      </c>
      <c r="B128" s="608" t="s">
        <v>124</v>
      </c>
      <c r="C128" s="609" t="s">
        <v>296</v>
      </c>
      <c r="D128" s="610" t="s">
        <v>319</v>
      </c>
      <c r="E128" s="611" t="s">
        <v>118</v>
      </c>
      <c r="F128" s="612" t="s">
        <v>397</v>
      </c>
      <c r="G128" s="613"/>
      <c r="H128" s="614">
        <f>H129</f>
        <v>1000000</v>
      </c>
      <c r="I128" s="82"/>
    </row>
    <row r="129" spans="1:9" s="125" customFormat="1" ht="131.25">
      <c r="A129" s="151" t="s">
        <v>322</v>
      </c>
      <c r="B129" s="219" t="s">
        <v>124</v>
      </c>
      <c r="C129" s="220" t="s">
        <v>296</v>
      </c>
      <c r="D129" s="53" t="s">
        <v>319</v>
      </c>
      <c r="E129" s="561" t="s">
        <v>118</v>
      </c>
      <c r="F129" s="54" t="s">
        <v>413</v>
      </c>
      <c r="G129" s="221"/>
      <c r="H129" s="520">
        <f>H130</f>
        <v>1000000</v>
      </c>
      <c r="I129" s="82"/>
    </row>
    <row r="130" spans="1:9" s="125" customFormat="1" ht="36.75" customHeight="1">
      <c r="A130" s="222" t="s">
        <v>126</v>
      </c>
      <c r="B130" s="16" t="s">
        <v>124</v>
      </c>
      <c r="C130" s="16" t="s">
        <v>296</v>
      </c>
      <c r="D130" s="440" t="s">
        <v>319</v>
      </c>
      <c r="E130" s="562" t="s">
        <v>118</v>
      </c>
      <c r="F130" s="347" t="s">
        <v>413</v>
      </c>
      <c r="G130" s="16" t="s">
        <v>127</v>
      </c>
      <c r="H130" s="518">
        <v>1000000</v>
      </c>
      <c r="I130" s="82"/>
    </row>
    <row r="131" spans="1:9" s="125" customFormat="1" ht="18.75">
      <c r="A131" s="42" t="s">
        <v>153</v>
      </c>
      <c r="B131" s="22" t="s">
        <v>124</v>
      </c>
      <c r="C131" s="96">
        <v>12</v>
      </c>
      <c r="D131" s="438"/>
      <c r="E131" s="596"/>
      <c r="F131" s="102"/>
      <c r="G131" s="201"/>
      <c r="H131" s="512">
        <f>+H132+H137+H148</f>
        <v>405000</v>
      </c>
      <c r="I131" s="413">
        <f>H136+H143+H145+H152+H154</f>
        <v>55000</v>
      </c>
    </row>
    <row r="132" spans="1:9" s="216" customFormat="1" ht="56.25">
      <c r="A132" s="61" t="s">
        <v>271</v>
      </c>
      <c r="B132" s="87" t="s">
        <v>124</v>
      </c>
      <c r="C132" s="214" t="s">
        <v>154</v>
      </c>
      <c r="D132" s="354" t="s">
        <v>141</v>
      </c>
      <c r="E132" s="550" t="s">
        <v>395</v>
      </c>
      <c r="F132" s="144" t="s">
        <v>397</v>
      </c>
      <c r="G132" s="215"/>
      <c r="H132" s="514">
        <f>+H133</f>
        <v>5000</v>
      </c>
      <c r="I132" s="6"/>
    </row>
    <row r="133" spans="1:9" s="216" customFormat="1" ht="56.25">
      <c r="A133" s="49" t="s">
        <v>627</v>
      </c>
      <c r="B133" s="79" t="s">
        <v>124</v>
      </c>
      <c r="C133" s="217" t="s">
        <v>154</v>
      </c>
      <c r="D133" s="426" t="s">
        <v>190</v>
      </c>
      <c r="E133" s="568" t="s">
        <v>395</v>
      </c>
      <c r="F133" s="211" t="s">
        <v>397</v>
      </c>
      <c r="G133" s="218"/>
      <c r="H133" s="519">
        <f>+H135</f>
        <v>5000</v>
      </c>
      <c r="I133" s="6"/>
    </row>
    <row r="134" spans="1:9" s="216" customFormat="1" ht="18.75">
      <c r="A134" s="607" t="s">
        <v>414</v>
      </c>
      <c r="B134" s="608" t="s">
        <v>124</v>
      </c>
      <c r="C134" s="609" t="s">
        <v>154</v>
      </c>
      <c r="D134" s="610" t="s">
        <v>190</v>
      </c>
      <c r="E134" s="611" t="s">
        <v>118</v>
      </c>
      <c r="F134" s="612" t="s">
        <v>397</v>
      </c>
      <c r="G134" s="613"/>
      <c r="H134" s="614"/>
      <c r="I134" s="6"/>
    </row>
    <row r="135" spans="1:9" s="125" customFormat="1" ht="18.75">
      <c r="A135" s="151" t="s">
        <v>191</v>
      </c>
      <c r="B135" s="219" t="s">
        <v>124</v>
      </c>
      <c r="C135" s="220" t="s">
        <v>154</v>
      </c>
      <c r="D135" s="53" t="s">
        <v>190</v>
      </c>
      <c r="E135" s="561" t="s">
        <v>118</v>
      </c>
      <c r="F135" s="54" t="s">
        <v>415</v>
      </c>
      <c r="G135" s="221"/>
      <c r="H135" s="520">
        <f>H136</f>
        <v>5000</v>
      </c>
      <c r="I135" s="82"/>
    </row>
    <row r="136" spans="1:9" s="125" customFormat="1" ht="18.75">
      <c r="A136" s="222" t="s">
        <v>126</v>
      </c>
      <c r="B136" s="16" t="s">
        <v>124</v>
      </c>
      <c r="C136" s="16" t="s">
        <v>154</v>
      </c>
      <c r="D136" s="427" t="s">
        <v>190</v>
      </c>
      <c r="E136" s="573" t="s">
        <v>118</v>
      </c>
      <c r="F136" s="52" t="s">
        <v>415</v>
      </c>
      <c r="G136" s="16" t="s">
        <v>127</v>
      </c>
      <c r="H136" s="518">
        <v>5000</v>
      </c>
      <c r="I136" s="82"/>
    </row>
    <row r="137" spans="1:9" s="125" customFormat="1" ht="56.25">
      <c r="A137" s="61" t="s">
        <v>283</v>
      </c>
      <c r="B137" s="87" t="s">
        <v>124</v>
      </c>
      <c r="C137" s="214" t="s">
        <v>154</v>
      </c>
      <c r="D137" s="354" t="s">
        <v>282</v>
      </c>
      <c r="E137" s="550"/>
      <c r="F137" s="144" t="s">
        <v>397</v>
      </c>
      <c r="G137" s="215"/>
      <c r="H137" s="514">
        <f>+H138</f>
        <v>400000</v>
      </c>
      <c r="I137" s="82"/>
    </row>
    <row r="138" spans="1:248" s="194" customFormat="1" ht="75">
      <c r="A138" s="99" t="s">
        <v>383</v>
      </c>
      <c r="B138" s="101" t="s">
        <v>124</v>
      </c>
      <c r="C138" s="192" t="s">
        <v>154</v>
      </c>
      <c r="D138" s="441" t="s">
        <v>284</v>
      </c>
      <c r="E138" s="566"/>
      <c r="F138" s="103" t="s">
        <v>397</v>
      </c>
      <c r="G138" s="247"/>
      <c r="H138" s="532">
        <f>H139</f>
        <v>400000</v>
      </c>
      <c r="I138" s="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c r="BB138" s="216"/>
      <c r="BC138" s="216"/>
      <c r="BD138" s="216"/>
      <c r="BE138" s="216"/>
      <c r="BF138" s="216"/>
      <c r="BG138" s="216"/>
      <c r="BH138" s="216"/>
      <c r="BI138" s="216"/>
      <c r="BJ138" s="216"/>
      <c r="BK138" s="216"/>
      <c r="BL138" s="216"/>
      <c r="BM138" s="216"/>
      <c r="BN138" s="216"/>
      <c r="BO138" s="216"/>
      <c r="BP138" s="216"/>
      <c r="BQ138" s="216"/>
      <c r="BR138" s="216"/>
      <c r="BS138" s="216"/>
      <c r="BT138" s="216"/>
      <c r="BU138" s="216"/>
      <c r="BV138" s="216"/>
      <c r="BW138" s="216"/>
      <c r="BX138" s="216"/>
      <c r="BY138" s="216"/>
      <c r="BZ138" s="216"/>
      <c r="CA138" s="216"/>
      <c r="CB138" s="216"/>
      <c r="CC138" s="216"/>
      <c r="CD138" s="216"/>
      <c r="CE138" s="216"/>
      <c r="CF138" s="216"/>
      <c r="CG138" s="216"/>
      <c r="CH138" s="216"/>
      <c r="CI138" s="216"/>
      <c r="CJ138" s="216"/>
      <c r="CK138" s="216"/>
      <c r="CL138" s="216"/>
      <c r="CM138" s="216"/>
      <c r="CN138" s="216"/>
      <c r="CO138" s="216"/>
      <c r="CP138" s="216"/>
      <c r="CQ138" s="216"/>
      <c r="CR138" s="216"/>
      <c r="CS138" s="216"/>
      <c r="CT138" s="216"/>
      <c r="CU138" s="216"/>
      <c r="CV138" s="216"/>
      <c r="CW138" s="216"/>
      <c r="CX138" s="216"/>
      <c r="CY138" s="216"/>
      <c r="CZ138" s="216"/>
      <c r="DA138" s="216"/>
      <c r="DB138" s="216"/>
      <c r="DC138" s="216"/>
      <c r="DD138" s="216"/>
      <c r="DE138" s="216"/>
      <c r="DF138" s="216"/>
      <c r="DG138" s="216"/>
      <c r="DH138" s="216"/>
      <c r="DI138" s="216"/>
      <c r="DJ138" s="216"/>
      <c r="DK138" s="216"/>
      <c r="DL138" s="216"/>
      <c r="DM138" s="216"/>
      <c r="DN138" s="216"/>
      <c r="DO138" s="216"/>
      <c r="DP138" s="216"/>
      <c r="DQ138" s="216"/>
      <c r="DR138" s="216"/>
      <c r="DS138" s="216"/>
      <c r="DT138" s="216"/>
      <c r="DU138" s="216"/>
      <c r="DV138" s="216"/>
      <c r="DW138" s="216"/>
      <c r="DX138" s="216"/>
      <c r="DY138" s="216"/>
      <c r="DZ138" s="216"/>
      <c r="EA138" s="216"/>
      <c r="EB138" s="216"/>
      <c r="EC138" s="216"/>
      <c r="ED138" s="216"/>
      <c r="EE138" s="216"/>
      <c r="EF138" s="216"/>
      <c r="EG138" s="216"/>
      <c r="EH138" s="216"/>
      <c r="EI138" s="216"/>
      <c r="EJ138" s="216"/>
      <c r="EK138" s="216"/>
      <c r="EL138" s="216"/>
      <c r="EM138" s="216"/>
      <c r="EN138" s="216"/>
      <c r="EO138" s="216"/>
      <c r="EP138" s="216"/>
      <c r="EQ138" s="216"/>
      <c r="ER138" s="216"/>
      <c r="ES138" s="216"/>
      <c r="ET138" s="216"/>
      <c r="EU138" s="216"/>
      <c r="EV138" s="216"/>
      <c r="EW138" s="216"/>
      <c r="EX138" s="216"/>
      <c r="EY138" s="216"/>
      <c r="EZ138" s="216"/>
      <c r="FA138" s="216"/>
      <c r="FB138" s="216"/>
      <c r="FC138" s="216"/>
      <c r="FD138" s="216"/>
      <c r="FE138" s="216"/>
      <c r="FF138" s="216"/>
      <c r="FG138" s="216"/>
      <c r="FH138" s="216"/>
      <c r="FI138" s="216"/>
      <c r="FJ138" s="216"/>
      <c r="FK138" s="216"/>
      <c r="FL138" s="216"/>
      <c r="FM138" s="216"/>
      <c r="FN138" s="216"/>
      <c r="FO138" s="216"/>
      <c r="FP138" s="216"/>
      <c r="FQ138" s="216"/>
      <c r="FR138" s="216"/>
      <c r="FS138" s="216"/>
      <c r="FT138" s="216"/>
      <c r="FU138" s="216"/>
      <c r="FV138" s="216"/>
      <c r="FW138" s="216"/>
      <c r="FX138" s="216"/>
      <c r="FY138" s="216"/>
      <c r="FZ138" s="216"/>
      <c r="GA138" s="216"/>
      <c r="GB138" s="216"/>
      <c r="GC138" s="216"/>
      <c r="GD138" s="216"/>
      <c r="GE138" s="216"/>
      <c r="GF138" s="216"/>
      <c r="GG138" s="216"/>
      <c r="GH138" s="216"/>
      <c r="GI138" s="216"/>
      <c r="GJ138" s="216"/>
      <c r="GK138" s="216"/>
      <c r="GL138" s="216"/>
      <c r="GM138" s="216"/>
      <c r="GN138" s="216"/>
      <c r="GO138" s="216"/>
      <c r="GP138" s="216"/>
      <c r="GQ138" s="216"/>
      <c r="GR138" s="216"/>
      <c r="GS138" s="216"/>
      <c r="GT138" s="216"/>
      <c r="GU138" s="216"/>
      <c r="GV138" s="216"/>
      <c r="GW138" s="216"/>
      <c r="GX138" s="216"/>
      <c r="GY138" s="216"/>
      <c r="GZ138" s="216"/>
      <c r="HA138" s="216"/>
      <c r="HB138" s="216"/>
      <c r="HC138" s="216"/>
      <c r="HD138" s="216"/>
      <c r="HE138" s="216"/>
      <c r="HF138" s="216"/>
      <c r="HG138" s="216"/>
      <c r="HH138" s="216"/>
      <c r="HI138" s="216"/>
      <c r="HJ138" s="216"/>
      <c r="HK138" s="216"/>
      <c r="HL138" s="216"/>
      <c r="HM138" s="216"/>
      <c r="HN138" s="216"/>
      <c r="HO138" s="216"/>
      <c r="HP138" s="216"/>
      <c r="HQ138" s="216"/>
      <c r="HR138" s="216"/>
      <c r="HS138" s="216"/>
      <c r="HT138" s="216"/>
      <c r="HU138" s="216"/>
      <c r="HV138" s="216"/>
      <c r="HW138" s="216"/>
      <c r="HX138" s="216"/>
      <c r="HY138" s="216"/>
      <c r="HZ138" s="216"/>
      <c r="IA138" s="216"/>
      <c r="IB138" s="216"/>
      <c r="IC138" s="216"/>
      <c r="ID138" s="216"/>
      <c r="IE138" s="216"/>
      <c r="IF138" s="216"/>
      <c r="IG138" s="216"/>
      <c r="IH138" s="216"/>
      <c r="II138" s="216"/>
      <c r="IJ138" s="216"/>
      <c r="IK138" s="216"/>
      <c r="IL138" s="216"/>
      <c r="IM138" s="216"/>
      <c r="IN138" s="216"/>
    </row>
    <row r="139" spans="1:248" s="194" customFormat="1" ht="37.5">
      <c r="A139" s="615" t="s">
        <v>633</v>
      </c>
      <c r="B139" s="616" t="s">
        <v>124</v>
      </c>
      <c r="C139" s="617" t="s">
        <v>154</v>
      </c>
      <c r="D139" s="618" t="s">
        <v>284</v>
      </c>
      <c r="E139" s="619" t="s">
        <v>118</v>
      </c>
      <c r="F139" s="620" t="s">
        <v>397</v>
      </c>
      <c r="G139" s="621"/>
      <c r="H139" s="622">
        <f>H140+H142+H146</f>
        <v>400000</v>
      </c>
      <c r="I139" s="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c r="BB139" s="216"/>
      <c r="BC139" s="216"/>
      <c r="BD139" s="216"/>
      <c r="BE139" s="216"/>
      <c r="BF139" s="216"/>
      <c r="BG139" s="216"/>
      <c r="BH139" s="216"/>
      <c r="BI139" s="216"/>
      <c r="BJ139" s="216"/>
      <c r="BK139" s="216"/>
      <c r="BL139" s="216"/>
      <c r="BM139" s="216"/>
      <c r="BN139" s="216"/>
      <c r="BO139" s="216"/>
      <c r="BP139" s="216"/>
      <c r="BQ139" s="216"/>
      <c r="BR139" s="216"/>
      <c r="BS139" s="216"/>
      <c r="BT139" s="216"/>
      <c r="BU139" s="216"/>
      <c r="BV139" s="216"/>
      <c r="BW139" s="216"/>
      <c r="BX139" s="216"/>
      <c r="BY139" s="216"/>
      <c r="BZ139" s="216"/>
      <c r="CA139" s="216"/>
      <c r="CB139" s="216"/>
      <c r="CC139" s="216"/>
      <c r="CD139" s="216"/>
      <c r="CE139" s="216"/>
      <c r="CF139" s="216"/>
      <c r="CG139" s="216"/>
      <c r="CH139" s="216"/>
      <c r="CI139" s="216"/>
      <c r="CJ139" s="216"/>
      <c r="CK139" s="216"/>
      <c r="CL139" s="216"/>
      <c r="CM139" s="216"/>
      <c r="CN139" s="216"/>
      <c r="CO139" s="216"/>
      <c r="CP139" s="216"/>
      <c r="CQ139" s="216"/>
      <c r="CR139" s="216"/>
      <c r="CS139" s="216"/>
      <c r="CT139" s="216"/>
      <c r="CU139" s="216"/>
      <c r="CV139" s="216"/>
      <c r="CW139" s="216"/>
      <c r="CX139" s="216"/>
      <c r="CY139" s="216"/>
      <c r="CZ139" s="216"/>
      <c r="DA139" s="216"/>
      <c r="DB139" s="216"/>
      <c r="DC139" s="216"/>
      <c r="DD139" s="216"/>
      <c r="DE139" s="216"/>
      <c r="DF139" s="216"/>
      <c r="DG139" s="216"/>
      <c r="DH139" s="216"/>
      <c r="DI139" s="216"/>
      <c r="DJ139" s="216"/>
      <c r="DK139" s="216"/>
      <c r="DL139" s="216"/>
      <c r="DM139" s="216"/>
      <c r="DN139" s="216"/>
      <c r="DO139" s="216"/>
      <c r="DP139" s="216"/>
      <c r="DQ139" s="216"/>
      <c r="DR139" s="216"/>
      <c r="DS139" s="216"/>
      <c r="DT139" s="216"/>
      <c r="DU139" s="216"/>
      <c r="DV139" s="216"/>
      <c r="DW139" s="216"/>
      <c r="DX139" s="216"/>
      <c r="DY139" s="216"/>
      <c r="DZ139" s="216"/>
      <c r="EA139" s="216"/>
      <c r="EB139" s="216"/>
      <c r="EC139" s="216"/>
      <c r="ED139" s="216"/>
      <c r="EE139" s="216"/>
      <c r="EF139" s="216"/>
      <c r="EG139" s="216"/>
      <c r="EH139" s="216"/>
      <c r="EI139" s="216"/>
      <c r="EJ139" s="216"/>
      <c r="EK139" s="216"/>
      <c r="EL139" s="216"/>
      <c r="EM139" s="216"/>
      <c r="EN139" s="216"/>
      <c r="EO139" s="216"/>
      <c r="EP139" s="216"/>
      <c r="EQ139" s="216"/>
      <c r="ER139" s="216"/>
      <c r="ES139" s="216"/>
      <c r="ET139" s="216"/>
      <c r="EU139" s="216"/>
      <c r="EV139" s="216"/>
      <c r="EW139" s="216"/>
      <c r="EX139" s="216"/>
      <c r="EY139" s="216"/>
      <c r="EZ139" s="216"/>
      <c r="FA139" s="216"/>
      <c r="FB139" s="216"/>
      <c r="FC139" s="216"/>
      <c r="FD139" s="216"/>
      <c r="FE139" s="216"/>
      <c r="FF139" s="216"/>
      <c r="FG139" s="216"/>
      <c r="FH139" s="216"/>
      <c r="FI139" s="216"/>
      <c r="FJ139" s="216"/>
      <c r="FK139" s="216"/>
      <c r="FL139" s="216"/>
      <c r="FM139" s="216"/>
      <c r="FN139" s="216"/>
      <c r="FO139" s="216"/>
      <c r="FP139" s="216"/>
      <c r="FQ139" s="216"/>
      <c r="FR139" s="216"/>
      <c r="FS139" s="216"/>
      <c r="FT139" s="216"/>
      <c r="FU139" s="216"/>
      <c r="FV139" s="216"/>
      <c r="FW139" s="216"/>
      <c r="FX139" s="216"/>
      <c r="FY139" s="216"/>
      <c r="FZ139" s="216"/>
      <c r="GA139" s="216"/>
      <c r="GB139" s="216"/>
      <c r="GC139" s="216"/>
      <c r="GD139" s="216"/>
      <c r="GE139" s="216"/>
      <c r="GF139" s="216"/>
      <c r="GG139" s="216"/>
      <c r="GH139" s="216"/>
      <c r="GI139" s="216"/>
      <c r="GJ139" s="216"/>
      <c r="GK139" s="216"/>
      <c r="GL139" s="216"/>
      <c r="GM139" s="216"/>
      <c r="GN139" s="216"/>
      <c r="GO139" s="216"/>
      <c r="GP139" s="216"/>
      <c r="GQ139" s="216"/>
      <c r="GR139" s="216"/>
      <c r="GS139" s="216"/>
      <c r="GT139" s="216"/>
      <c r="GU139" s="216"/>
      <c r="GV139" s="216"/>
      <c r="GW139" s="216"/>
      <c r="GX139" s="216"/>
      <c r="GY139" s="216"/>
      <c r="GZ139" s="216"/>
      <c r="HA139" s="216"/>
      <c r="HB139" s="216"/>
      <c r="HC139" s="216"/>
      <c r="HD139" s="216"/>
      <c r="HE139" s="216"/>
      <c r="HF139" s="216"/>
      <c r="HG139" s="216"/>
      <c r="HH139" s="216"/>
      <c r="HI139" s="216"/>
      <c r="HJ139" s="216"/>
      <c r="HK139" s="216"/>
      <c r="HL139" s="216"/>
      <c r="HM139" s="216"/>
      <c r="HN139" s="216"/>
      <c r="HO139" s="216"/>
      <c r="HP139" s="216"/>
      <c r="HQ139" s="216"/>
      <c r="HR139" s="216"/>
      <c r="HS139" s="216"/>
      <c r="HT139" s="216"/>
      <c r="HU139" s="216"/>
      <c r="HV139" s="216"/>
      <c r="HW139" s="216"/>
      <c r="HX139" s="216"/>
      <c r="HY139" s="216"/>
      <c r="HZ139" s="216"/>
      <c r="IA139" s="216"/>
      <c r="IB139" s="216"/>
      <c r="IC139" s="216"/>
      <c r="ID139" s="216"/>
      <c r="IE139" s="216"/>
      <c r="IF139" s="216"/>
      <c r="IG139" s="216"/>
      <c r="IH139" s="216"/>
      <c r="II139" s="216"/>
      <c r="IJ139" s="216"/>
      <c r="IK139" s="216"/>
      <c r="IL139" s="216"/>
      <c r="IM139" s="216"/>
      <c r="IN139" s="216"/>
    </row>
    <row r="140" spans="1:248" s="252" customFormat="1" ht="36.75" customHeight="1">
      <c r="A140" s="39" t="s">
        <v>416</v>
      </c>
      <c r="B140" s="40" t="s">
        <v>124</v>
      </c>
      <c r="C140" s="196" t="s">
        <v>154</v>
      </c>
      <c r="D140" s="422" t="s">
        <v>284</v>
      </c>
      <c r="E140" s="557" t="s">
        <v>118</v>
      </c>
      <c r="F140" s="33" t="s">
        <v>418</v>
      </c>
      <c r="G140" s="224"/>
      <c r="H140" s="510">
        <f>H141</f>
        <v>300000</v>
      </c>
      <c r="I140" s="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BY140" s="251"/>
      <c r="BZ140" s="251"/>
      <c r="CA140" s="251"/>
      <c r="CB140" s="251"/>
      <c r="CC140" s="251"/>
      <c r="CD140" s="251"/>
      <c r="CE140" s="251"/>
      <c r="CF140" s="251"/>
      <c r="CG140" s="251"/>
      <c r="CH140" s="251"/>
      <c r="CI140" s="251"/>
      <c r="CJ140" s="251"/>
      <c r="CK140" s="251"/>
      <c r="CL140" s="251"/>
      <c r="CM140" s="251"/>
      <c r="CN140" s="251"/>
      <c r="CO140" s="251"/>
      <c r="CP140" s="251"/>
      <c r="CQ140" s="251"/>
      <c r="CR140" s="251"/>
      <c r="CS140" s="251"/>
      <c r="CT140" s="251"/>
      <c r="CU140" s="251"/>
      <c r="CV140" s="251"/>
      <c r="CW140" s="251"/>
      <c r="CX140" s="251"/>
      <c r="CY140" s="251"/>
      <c r="CZ140" s="251"/>
      <c r="DA140" s="251"/>
      <c r="DB140" s="251"/>
      <c r="DC140" s="251"/>
      <c r="DD140" s="251"/>
      <c r="DE140" s="251"/>
      <c r="DF140" s="251"/>
      <c r="DG140" s="251"/>
      <c r="DH140" s="251"/>
      <c r="DI140" s="251"/>
      <c r="DJ140" s="251"/>
      <c r="DK140" s="251"/>
      <c r="DL140" s="251"/>
      <c r="DM140" s="251"/>
      <c r="DN140" s="251"/>
      <c r="DO140" s="251"/>
      <c r="DP140" s="251"/>
      <c r="DQ140" s="251"/>
      <c r="DR140" s="251"/>
      <c r="DS140" s="251"/>
      <c r="DT140" s="251"/>
      <c r="DU140" s="251"/>
      <c r="DV140" s="251"/>
      <c r="DW140" s="251"/>
      <c r="DX140" s="251"/>
      <c r="DY140" s="251"/>
      <c r="DZ140" s="251"/>
      <c r="EA140" s="251"/>
      <c r="EB140" s="251"/>
      <c r="EC140" s="251"/>
      <c r="ED140" s="251"/>
      <c r="EE140" s="251"/>
      <c r="EF140" s="251"/>
      <c r="EG140" s="251"/>
      <c r="EH140" s="251"/>
      <c r="EI140" s="251"/>
      <c r="EJ140" s="251"/>
      <c r="EK140" s="251"/>
      <c r="EL140" s="251"/>
      <c r="EM140" s="251"/>
      <c r="EN140" s="251"/>
      <c r="EO140" s="251"/>
      <c r="EP140" s="251"/>
      <c r="EQ140" s="251"/>
      <c r="ER140" s="251"/>
      <c r="ES140" s="251"/>
      <c r="ET140" s="251"/>
      <c r="EU140" s="251"/>
      <c r="EV140" s="251"/>
      <c r="EW140" s="251"/>
      <c r="EX140" s="251"/>
      <c r="EY140" s="251"/>
      <c r="EZ140" s="251"/>
      <c r="FA140" s="251"/>
      <c r="FB140" s="251"/>
      <c r="FC140" s="251"/>
      <c r="FD140" s="251"/>
      <c r="FE140" s="251"/>
      <c r="FF140" s="251"/>
      <c r="FG140" s="251"/>
      <c r="FH140" s="251"/>
      <c r="FI140" s="251"/>
      <c r="FJ140" s="251"/>
      <c r="FK140" s="251"/>
      <c r="FL140" s="251"/>
      <c r="FM140" s="251"/>
      <c r="FN140" s="251"/>
      <c r="FO140" s="251"/>
      <c r="FP140" s="251"/>
      <c r="FQ140" s="251"/>
      <c r="FR140" s="251"/>
      <c r="FS140" s="251"/>
      <c r="FT140" s="251"/>
      <c r="FU140" s="251"/>
      <c r="FV140" s="251"/>
      <c r="FW140" s="251"/>
      <c r="FX140" s="251"/>
      <c r="FY140" s="251"/>
      <c r="FZ140" s="251"/>
      <c r="GA140" s="251"/>
      <c r="GB140" s="251"/>
      <c r="GC140" s="251"/>
      <c r="GD140" s="251"/>
      <c r="GE140" s="251"/>
      <c r="GF140" s="251"/>
      <c r="GG140" s="251"/>
      <c r="GH140" s="251"/>
      <c r="GI140" s="251"/>
      <c r="GJ140" s="251"/>
      <c r="GK140" s="251"/>
      <c r="GL140" s="251"/>
      <c r="GM140" s="251"/>
      <c r="GN140" s="251"/>
      <c r="GO140" s="251"/>
      <c r="GP140" s="251"/>
      <c r="GQ140" s="251"/>
      <c r="GR140" s="251"/>
      <c r="GS140" s="251"/>
      <c r="GT140" s="251"/>
      <c r="GU140" s="251"/>
      <c r="GV140" s="251"/>
      <c r="GW140" s="251"/>
      <c r="GX140" s="251"/>
      <c r="GY140" s="251"/>
      <c r="GZ140" s="251"/>
      <c r="HA140" s="251"/>
      <c r="HB140" s="251"/>
      <c r="HC140" s="251"/>
      <c r="HD140" s="251"/>
      <c r="HE140" s="251"/>
      <c r="HF140" s="251"/>
      <c r="HG140" s="251"/>
      <c r="HH140" s="251"/>
      <c r="HI140" s="251"/>
      <c r="HJ140" s="251"/>
      <c r="HK140" s="251"/>
      <c r="HL140" s="251"/>
      <c r="HM140" s="251"/>
      <c r="HN140" s="251"/>
      <c r="HO140" s="251"/>
      <c r="HP140" s="251"/>
      <c r="HQ140" s="251"/>
      <c r="HR140" s="251"/>
      <c r="HS140" s="251"/>
      <c r="HT140" s="251"/>
      <c r="HU140" s="251"/>
      <c r="HV140" s="251"/>
      <c r="HW140" s="251"/>
      <c r="HX140" s="251"/>
      <c r="HY140" s="251"/>
      <c r="HZ140" s="251"/>
      <c r="IA140" s="251"/>
      <c r="IB140" s="251"/>
      <c r="IC140" s="251"/>
      <c r="ID140" s="251"/>
      <c r="IE140" s="251"/>
      <c r="IF140" s="251"/>
      <c r="IG140" s="251"/>
      <c r="IH140" s="251"/>
      <c r="II140" s="251"/>
      <c r="IJ140" s="251"/>
      <c r="IK140" s="251"/>
      <c r="IL140" s="251"/>
      <c r="IM140" s="251"/>
      <c r="IN140" s="251"/>
    </row>
    <row r="141" spans="1:248" s="252" customFormat="1" ht="26.25" customHeight="1">
      <c r="A141" s="25" t="s">
        <v>126</v>
      </c>
      <c r="B141" s="248" t="s">
        <v>124</v>
      </c>
      <c r="C141" s="249" t="s">
        <v>154</v>
      </c>
      <c r="D141" s="423" t="s">
        <v>284</v>
      </c>
      <c r="E141" s="558" t="s">
        <v>118</v>
      </c>
      <c r="F141" s="623" t="s">
        <v>418</v>
      </c>
      <c r="G141" s="624"/>
      <c r="H141" s="625">
        <v>300000</v>
      </c>
      <c r="I141" s="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51"/>
      <c r="AN141" s="251"/>
      <c r="AO141" s="251"/>
      <c r="AP141" s="251"/>
      <c r="AQ141" s="251"/>
      <c r="AR141" s="251"/>
      <c r="AS141" s="251"/>
      <c r="AT141" s="251"/>
      <c r="AU141" s="251"/>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BY141" s="251"/>
      <c r="BZ141" s="251"/>
      <c r="CA141" s="251"/>
      <c r="CB141" s="251"/>
      <c r="CC141" s="251"/>
      <c r="CD141" s="251"/>
      <c r="CE141" s="251"/>
      <c r="CF141" s="251"/>
      <c r="CG141" s="251"/>
      <c r="CH141" s="251"/>
      <c r="CI141" s="251"/>
      <c r="CJ141" s="251"/>
      <c r="CK141" s="251"/>
      <c r="CL141" s="251"/>
      <c r="CM141" s="251"/>
      <c r="CN141" s="251"/>
      <c r="CO141" s="251"/>
      <c r="CP141" s="251"/>
      <c r="CQ141" s="251"/>
      <c r="CR141" s="251"/>
      <c r="CS141" s="251"/>
      <c r="CT141" s="251"/>
      <c r="CU141" s="251"/>
      <c r="CV141" s="251"/>
      <c r="CW141" s="251"/>
      <c r="CX141" s="251"/>
      <c r="CY141" s="251"/>
      <c r="CZ141" s="251"/>
      <c r="DA141" s="251"/>
      <c r="DB141" s="251"/>
      <c r="DC141" s="251"/>
      <c r="DD141" s="251"/>
      <c r="DE141" s="251"/>
      <c r="DF141" s="251"/>
      <c r="DG141" s="251"/>
      <c r="DH141" s="251"/>
      <c r="DI141" s="251"/>
      <c r="DJ141" s="251"/>
      <c r="DK141" s="251"/>
      <c r="DL141" s="251"/>
      <c r="DM141" s="251"/>
      <c r="DN141" s="251"/>
      <c r="DO141" s="251"/>
      <c r="DP141" s="251"/>
      <c r="DQ141" s="251"/>
      <c r="DR141" s="251"/>
      <c r="DS141" s="251"/>
      <c r="DT141" s="251"/>
      <c r="DU141" s="251"/>
      <c r="DV141" s="251"/>
      <c r="DW141" s="251"/>
      <c r="DX141" s="251"/>
      <c r="DY141" s="251"/>
      <c r="DZ141" s="251"/>
      <c r="EA141" s="251"/>
      <c r="EB141" s="251"/>
      <c r="EC141" s="251"/>
      <c r="ED141" s="251"/>
      <c r="EE141" s="251"/>
      <c r="EF141" s="251"/>
      <c r="EG141" s="251"/>
      <c r="EH141" s="251"/>
      <c r="EI141" s="251"/>
      <c r="EJ141" s="251"/>
      <c r="EK141" s="251"/>
      <c r="EL141" s="251"/>
      <c r="EM141" s="251"/>
      <c r="EN141" s="251"/>
      <c r="EO141" s="251"/>
      <c r="EP141" s="251"/>
      <c r="EQ141" s="251"/>
      <c r="ER141" s="251"/>
      <c r="ES141" s="251"/>
      <c r="ET141" s="251"/>
      <c r="EU141" s="251"/>
      <c r="EV141" s="251"/>
      <c r="EW141" s="251"/>
      <c r="EX141" s="251"/>
      <c r="EY141" s="251"/>
      <c r="EZ141" s="251"/>
      <c r="FA141" s="251"/>
      <c r="FB141" s="251"/>
      <c r="FC141" s="251"/>
      <c r="FD141" s="251"/>
      <c r="FE141" s="251"/>
      <c r="FF141" s="251"/>
      <c r="FG141" s="251"/>
      <c r="FH141" s="251"/>
      <c r="FI141" s="251"/>
      <c r="FJ141" s="251"/>
      <c r="FK141" s="251"/>
      <c r="FL141" s="251"/>
      <c r="FM141" s="251"/>
      <c r="FN141" s="251"/>
      <c r="FO141" s="251"/>
      <c r="FP141" s="251"/>
      <c r="FQ141" s="251"/>
      <c r="FR141" s="251"/>
      <c r="FS141" s="251"/>
      <c r="FT141" s="251"/>
      <c r="FU141" s="251"/>
      <c r="FV141" s="251"/>
      <c r="FW141" s="251"/>
      <c r="FX141" s="251"/>
      <c r="FY141" s="251"/>
      <c r="FZ141" s="251"/>
      <c r="GA141" s="251"/>
      <c r="GB141" s="251"/>
      <c r="GC141" s="251"/>
      <c r="GD141" s="251"/>
      <c r="GE141" s="251"/>
      <c r="GF141" s="251"/>
      <c r="GG141" s="251"/>
      <c r="GH141" s="251"/>
      <c r="GI141" s="251"/>
      <c r="GJ141" s="251"/>
      <c r="GK141" s="251"/>
      <c r="GL141" s="251"/>
      <c r="GM141" s="251"/>
      <c r="GN141" s="251"/>
      <c r="GO141" s="251"/>
      <c r="GP141" s="251"/>
      <c r="GQ141" s="251"/>
      <c r="GR141" s="251"/>
      <c r="GS141" s="251"/>
      <c r="GT141" s="251"/>
      <c r="GU141" s="251"/>
      <c r="GV141" s="251"/>
      <c r="GW141" s="251"/>
      <c r="GX141" s="251"/>
      <c r="GY141" s="251"/>
      <c r="GZ141" s="251"/>
      <c r="HA141" s="251"/>
      <c r="HB141" s="251"/>
      <c r="HC141" s="251"/>
      <c r="HD141" s="251"/>
      <c r="HE141" s="251"/>
      <c r="HF141" s="251"/>
      <c r="HG141" s="251"/>
      <c r="HH141" s="251"/>
      <c r="HI141" s="251"/>
      <c r="HJ141" s="251"/>
      <c r="HK141" s="251"/>
      <c r="HL141" s="251"/>
      <c r="HM141" s="251"/>
      <c r="HN141" s="251"/>
      <c r="HO141" s="251"/>
      <c r="HP141" s="251"/>
      <c r="HQ141" s="251"/>
      <c r="HR141" s="251"/>
      <c r="HS141" s="251"/>
      <c r="HT141" s="251"/>
      <c r="HU141" s="251"/>
      <c r="HV141" s="251"/>
      <c r="HW141" s="251"/>
      <c r="HX141" s="251"/>
      <c r="HY141" s="251"/>
      <c r="HZ141" s="251"/>
      <c r="IA141" s="251"/>
      <c r="IB141" s="251"/>
      <c r="IC141" s="251"/>
      <c r="ID141" s="251"/>
      <c r="IE141" s="251"/>
      <c r="IF141" s="251"/>
      <c r="IG141" s="251"/>
      <c r="IH141" s="251"/>
      <c r="II141" s="251"/>
      <c r="IJ141" s="251"/>
      <c r="IK141" s="251"/>
      <c r="IL141" s="251"/>
      <c r="IM141" s="251"/>
      <c r="IN141" s="251"/>
    </row>
    <row r="142" spans="1:248" s="252" customFormat="1" ht="30" customHeight="1">
      <c r="A142" s="39" t="s">
        <v>417</v>
      </c>
      <c r="B142" s="40" t="s">
        <v>124</v>
      </c>
      <c r="C142" s="196" t="s">
        <v>154</v>
      </c>
      <c r="D142" s="422" t="s">
        <v>284</v>
      </c>
      <c r="E142" s="557" t="s">
        <v>118</v>
      </c>
      <c r="F142" s="33" t="s">
        <v>419</v>
      </c>
      <c r="G142" s="224"/>
      <c r="H142" s="510">
        <f>H143</f>
        <v>50000</v>
      </c>
      <c r="I142" s="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BY142" s="251"/>
      <c r="BZ142" s="251"/>
      <c r="CA142" s="251"/>
      <c r="CB142" s="251"/>
      <c r="CC142" s="251"/>
      <c r="CD142" s="251"/>
      <c r="CE142" s="251"/>
      <c r="CF142" s="251"/>
      <c r="CG142" s="251"/>
      <c r="CH142" s="251"/>
      <c r="CI142" s="251"/>
      <c r="CJ142" s="251"/>
      <c r="CK142" s="251"/>
      <c r="CL142" s="251"/>
      <c r="CM142" s="251"/>
      <c r="CN142" s="251"/>
      <c r="CO142" s="251"/>
      <c r="CP142" s="251"/>
      <c r="CQ142" s="251"/>
      <c r="CR142" s="251"/>
      <c r="CS142" s="251"/>
      <c r="CT142" s="251"/>
      <c r="CU142" s="251"/>
      <c r="CV142" s="251"/>
      <c r="CW142" s="251"/>
      <c r="CX142" s="251"/>
      <c r="CY142" s="251"/>
      <c r="CZ142" s="251"/>
      <c r="DA142" s="251"/>
      <c r="DB142" s="251"/>
      <c r="DC142" s="251"/>
      <c r="DD142" s="251"/>
      <c r="DE142" s="251"/>
      <c r="DF142" s="251"/>
      <c r="DG142" s="251"/>
      <c r="DH142" s="251"/>
      <c r="DI142" s="251"/>
      <c r="DJ142" s="251"/>
      <c r="DK142" s="251"/>
      <c r="DL142" s="251"/>
      <c r="DM142" s="251"/>
      <c r="DN142" s="251"/>
      <c r="DO142" s="251"/>
      <c r="DP142" s="251"/>
      <c r="DQ142" s="251"/>
      <c r="DR142" s="251"/>
      <c r="DS142" s="251"/>
      <c r="DT142" s="251"/>
      <c r="DU142" s="251"/>
      <c r="DV142" s="251"/>
      <c r="DW142" s="251"/>
      <c r="DX142" s="251"/>
      <c r="DY142" s="251"/>
      <c r="DZ142" s="251"/>
      <c r="EA142" s="251"/>
      <c r="EB142" s="251"/>
      <c r="EC142" s="251"/>
      <c r="ED142" s="251"/>
      <c r="EE142" s="251"/>
      <c r="EF142" s="251"/>
      <c r="EG142" s="251"/>
      <c r="EH142" s="251"/>
      <c r="EI142" s="251"/>
      <c r="EJ142" s="251"/>
      <c r="EK142" s="251"/>
      <c r="EL142" s="251"/>
      <c r="EM142" s="251"/>
      <c r="EN142" s="251"/>
      <c r="EO142" s="251"/>
      <c r="EP142" s="251"/>
      <c r="EQ142" s="251"/>
      <c r="ER142" s="251"/>
      <c r="ES142" s="251"/>
      <c r="ET142" s="251"/>
      <c r="EU142" s="251"/>
      <c r="EV142" s="251"/>
      <c r="EW142" s="251"/>
      <c r="EX142" s="251"/>
      <c r="EY142" s="251"/>
      <c r="EZ142" s="251"/>
      <c r="FA142" s="251"/>
      <c r="FB142" s="251"/>
      <c r="FC142" s="251"/>
      <c r="FD142" s="251"/>
      <c r="FE142" s="251"/>
      <c r="FF142" s="251"/>
      <c r="FG142" s="251"/>
      <c r="FH142" s="251"/>
      <c r="FI142" s="251"/>
      <c r="FJ142" s="251"/>
      <c r="FK142" s="251"/>
      <c r="FL142" s="251"/>
      <c r="FM142" s="251"/>
      <c r="FN142" s="251"/>
      <c r="FO142" s="251"/>
      <c r="FP142" s="251"/>
      <c r="FQ142" s="251"/>
      <c r="FR142" s="251"/>
      <c r="FS142" s="251"/>
      <c r="FT142" s="251"/>
      <c r="FU142" s="251"/>
      <c r="FV142" s="251"/>
      <c r="FW142" s="251"/>
      <c r="FX142" s="251"/>
      <c r="FY142" s="251"/>
      <c r="FZ142" s="251"/>
      <c r="GA142" s="251"/>
      <c r="GB142" s="251"/>
      <c r="GC142" s="251"/>
      <c r="GD142" s="251"/>
      <c r="GE142" s="251"/>
      <c r="GF142" s="251"/>
      <c r="GG142" s="251"/>
      <c r="GH142" s="251"/>
      <c r="GI142" s="251"/>
      <c r="GJ142" s="251"/>
      <c r="GK142" s="251"/>
      <c r="GL142" s="251"/>
      <c r="GM142" s="251"/>
      <c r="GN142" s="251"/>
      <c r="GO142" s="251"/>
      <c r="GP142" s="251"/>
      <c r="GQ142" s="251"/>
      <c r="GR142" s="251"/>
      <c r="GS142" s="251"/>
      <c r="GT142" s="251"/>
      <c r="GU142" s="251"/>
      <c r="GV142" s="251"/>
      <c r="GW142" s="251"/>
      <c r="GX142" s="251"/>
      <c r="GY142" s="251"/>
      <c r="GZ142" s="251"/>
      <c r="HA142" s="251"/>
      <c r="HB142" s="251"/>
      <c r="HC142" s="251"/>
      <c r="HD142" s="251"/>
      <c r="HE142" s="251"/>
      <c r="HF142" s="251"/>
      <c r="HG142" s="251"/>
      <c r="HH142" s="251"/>
      <c r="HI142" s="251"/>
      <c r="HJ142" s="251"/>
      <c r="HK142" s="251"/>
      <c r="HL142" s="251"/>
      <c r="HM142" s="251"/>
      <c r="HN142" s="251"/>
      <c r="HO142" s="251"/>
      <c r="HP142" s="251"/>
      <c r="HQ142" s="251"/>
      <c r="HR142" s="251"/>
      <c r="HS142" s="251"/>
      <c r="HT142" s="251"/>
      <c r="HU142" s="251"/>
      <c r="HV142" s="251"/>
      <c r="HW142" s="251"/>
      <c r="HX142" s="251"/>
      <c r="HY142" s="251"/>
      <c r="HZ142" s="251"/>
      <c r="IA142" s="251"/>
      <c r="IB142" s="251"/>
      <c r="IC142" s="251"/>
      <c r="ID142" s="251"/>
      <c r="IE142" s="251"/>
      <c r="IF142" s="251"/>
      <c r="IG142" s="251"/>
      <c r="IH142" s="251"/>
      <c r="II142" s="251"/>
      <c r="IJ142" s="251"/>
      <c r="IK142" s="251"/>
      <c r="IL142" s="251"/>
      <c r="IM142" s="251"/>
      <c r="IN142" s="251"/>
    </row>
    <row r="143" spans="1:249" s="190" customFormat="1" ht="18.75">
      <c r="A143" s="25" t="s">
        <v>126</v>
      </c>
      <c r="B143" s="248" t="s">
        <v>124</v>
      </c>
      <c r="C143" s="249" t="s">
        <v>154</v>
      </c>
      <c r="D143" s="423" t="s">
        <v>284</v>
      </c>
      <c r="E143" s="558" t="s">
        <v>118</v>
      </c>
      <c r="F143" s="29" t="s">
        <v>419</v>
      </c>
      <c r="G143" s="250" t="s">
        <v>127</v>
      </c>
      <c r="H143" s="533">
        <v>50000</v>
      </c>
      <c r="I143" s="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6"/>
      <c r="BR143" s="216"/>
      <c r="BS143" s="216"/>
      <c r="BT143" s="216"/>
      <c r="BU143" s="216"/>
      <c r="BV143" s="216"/>
      <c r="BW143" s="216"/>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c r="EI143" s="216"/>
      <c r="EJ143" s="216"/>
      <c r="EK143" s="216"/>
      <c r="EL143" s="216"/>
      <c r="EM143" s="216"/>
      <c r="EN143" s="216"/>
      <c r="EO143" s="216"/>
      <c r="EP143" s="216"/>
      <c r="EQ143" s="216"/>
      <c r="ER143" s="216"/>
      <c r="ES143" s="216"/>
      <c r="ET143" s="216"/>
      <c r="EU143" s="216"/>
      <c r="EV143" s="216"/>
      <c r="EW143" s="216"/>
      <c r="EX143" s="216"/>
      <c r="EY143" s="216"/>
      <c r="EZ143" s="216"/>
      <c r="FA143" s="216"/>
      <c r="FB143" s="216"/>
      <c r="FC143" s="216"/>
      <c r="FD143" s="216"/>
      <c r="FE143" s="216"/>
      <c r="FF143" s="216"/>
      <c r="FG143" s="216"/>
      <c r="FH143" s="216"/>
      <c r="FI143" s="216"/>
      <c r="FJ143" s="216"/>
      <c r="FK143" s="216"/>
      <c r="FL143" s="216"/>
      <c r="FM143" s="216"/>
      <c r="FN143" s="216"/>
      <c r="FO143" s="216"/>
      <c r="FP143" s="216"/>
      <c r="FQ143" s="216"/>
      <c r="FR143" s="216"/>
      <c r="FS143" s="216"/>
      <c r="FT143" s="216"/>
      <c r="FU143" s="216"/>
      <c r="FV143" s="216"/>
      <c r="FW143" s="216"/>
      <c r="FX143" s="216"/>
      <c r="FY143" s="216"/>
      <c r="FZ143" s="216"/>
      <c r="GA143" s="216"/>
      <c r="GB143" s="216"/>
      <c r="GC143" s="216"/>
      <c r="GD143" s="216"/>
      <c r="GE143" s="216"/>
      <c r="GF143" s="216"/>
      <c r="GG143" s="216"/>
      <c r="GH143" s="216"/>
      <c r="GI143" s="216"/>
      <c r="GJ143" s="216"/>
      <c r="GK143" s="216"/>
      <c r="GL143" s="216"/>
      <c r="GM143" s="216"/>
      <c r="GN143" s="216"/>
      <c r="GO143" s="216"/>
      <c r="GP143" s="216"/>
      <c r="GQ143" s="216"/>
      <c r="GR143" s="216"/>
      <c r="GS143" s="216"/>
      <c r="GT143" s="216"/>
      <c r="GU143" s="216"/>
      <c r="GV143" s="216"/>
      <c r="GW143" s="216"/>
      <c r="GX143" s="216"/>
      <c r="GY143" s="216"/>
      <c r="GZ143" s="216"/>
      <c r="HA143" s="216"/>
      <c r="HB143" s="216"/>
      <c r="HC143" s="216"/>
      <c r="HD143" s="216"/>
      <c r="HE143" s="216"/>
      <c r="HF143" s="216"/>
      <c r="HG143" s="216"/>
      <c r="HH143" s="216"/>
      <c r="HI143" s="216"/>
      <c r="HJ143" s="216"/>
      <c r="HK143" s="216"/>
      <c r="HL143" s="216"/>
      <c r="HM143" s="216"/>
      <c r="HN143" s="216"/>
      <c r="HO143" s="216"/>
      <c r="HP143" s="216"/>
      <c r="HQ143" s="216"/>
      <c r="HR143" s="216"/>
      <c r="HS143" s="216"/>
      <c r="HT143" s="216"/>
      <c r="HU143" s="216"/>
      <c r="HV143" s="216"/>
      <c r="HW143" s="216"/>
      <c r="HX143" s="216"/>
      <c r="HY143" s="216"/>
      <c r="HZ143" s="216"/>
      <c r="IA143" s="216"/>
      <c r="IB143" s="216"/>
      <c r="IC143" s="216"/>
      <c r="ID143" s="216"/>
      <c r="IE143" s="216"/>
      <c r="IF143" s="216"/>
      <c r="IG143" s="216"/>
      <c r="IH143" s="216"/>
      <c r="II143" s="216"/>
      <c r="IJ143" s="216"/>
      <c r="IK143" s="216"/>
      <c r="IL143" s="216"/>
      <c r="IM143" s="216"/>
      <c r="IN143" s="216"/>
      <c r="IO143" s="216"/>
    </row>
    <row r="144" spans="1:249" s="190" customFormat="1" ht="60" customHeight="1" hidden="1">
      <c r="A144" s="39" t="s">
        <v>333</v>
      </c>
      <c r="B144" s="40" t="s">
        <v>124</v>
      </c>
      <c r="C144" s="196" t="s">
        <v>154</v>
      </c>
      <c r="D144" s="422" t="s">
        <v>284</v>
      </c>
      <c r="E144" s="557"/>
      <c r="F144" s="33" t="s">
        <v>334</v>
      </c>
      <c r="G144" s="224"/>
      <c r="H144" s="510">
        <f>+H145</f>
        <v>0</v>
      </c>
      <c r="I144" s="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c r="EI144" s="216"/>
      <c r="EJ144" s="216"/>
      <c r="EK144" s="216"/>
      <c r="EL144" s="216"/>
      <c r="EM144" s="216"/>
      <c r="EN144" s="216"/>
      <c r="EO144" s="216"/>
      <c r="EP144" s="216"/>
      <c r="EQ144" s="216"/>
      <c r="ER144" s="216"/>
      <c r="ES144" s="216"/>
      <c r="ET144" s="216"/>
      <c r="EU144" s="216"/>
      <c r="EV144" s="216"/>
      <c r="EW144" s="216"/>
      <c r="EX144" s="216"/>
      <c r="EY144" s="216"/>
      <c r="EZ144" s="216"/>
      <c r="FA144" s="216"/>
      <c r="FB144" s="216"/>
      <c r="FC144" s="216"/>
      <c r="FD144" s="216"/>
      <c r="FE144" s="216"/>
      <c r="FF144" s="216"/>
      <c r="FG144" s="216"/>
      <c r="FH144" s="216"/>
      <c r="FI144" s="216"/>
      <c r="FJ144" s="216"/>
      <c r="FK144" s="216"/>
      <c r="FL144" s="216"/>
      <c r="FM144" s="216"/>
      <c r="FN144" s="216"/>
      <c r="FO144" s="216"/>
      <c r="FP144" s="216"/>
      <c r="FQ144" s="216"/>
      <c r="FR144" s="216"/>
      <c r="FS144" s="216"/>
      <c r="FT144" s="216"/>
      <c r="FU144" s="216"/>
      <c r="FV144" s="216"/>
      <c r="FW144" s="216"/>
      <c r="FX144" s="216"/>
      <c r="FY144" s="216"/>
      <c r="FZ144" s="216"/>
      <c r="GA144" s="216"/>
      <c r="GB144" s="216"/>
      <c r="GC144" s="216"/>
      <c r="GD144" s="216"/>
      <c r="GE144" s="216"/>
      <c r="GF144" s="216"/>
      <c r="GG144" s="216"/>
      <c r="GH144" s="216"/>
      <c r="GI144" s="216"/>
      <c r="GJ144" s="216"/>
      <c r="GK144" s="216"/>
      <c r="GL144" s="216"/>
      <c r="GM144" s="216"/>
      <c r="GN144" s="216"/>
      <c r="GO144" s="216"/>
      <c r="GP144" s="216"/>
      <c r="GQ144" s="216"/>
      <c r="GR144" s="216"/>
      <c r="GS144" s="216"/>
      <c r="GT144" s="216"/>
      <c r="GU144" s="216"/>
      <c r="GV144" s="216"/>
      <c r="GW144" s="216"/>
      <c r="GX144" s="216"/>
      <c r="GY144" s="216"/>
      <c r="GZ144" s="216"/>
      <c r="HA144" s="216"/>
      <c r="HB144" s="216"/>
      <c r="HC144" s="216"/>
      <c r="HD144" s="216"/>
      <c r="HE144" s="216"/>
      <c r="HF144" s="216"/>
      <c r="HG144" s="216"/>
      <c r="HH144" s="216"/>
      <c r="HI144" s="216"/>
      <c r="HJ144" s="216"/>
      <c r="HK144" s="216"/>
      <c r="HL144" s="216"/>
      <c r="HM144" s="216"/>
      <c r="HN144" s="216"/>
      <c r="HO144" s="216"/>
      <c r="HP144" s="216"/>
      <c r="HQ144" s="216"/>
      <c r="HR144" s="216"/>
      <c r="HS144" s="216"/>
      <c r="HT144" s="216"/>
      <c r="HU144" s="216"/>
      <c r="HV144" s="216"/>
      <c r="HW144" s="216"/>
      <c r="HX144" s="216"/>
      <c r="HY144" s="216"/>
      <c r="HZ144" s="216"/>
      <c r="IA144" s="216"/>
      <c r="IB144" s="216"/>
      <c r="IC144" s="216"/>
      <c r="ID144" s="216"/>
      <c r="IE144" s="216"/>
      <c r="IF144" s="216"/>
      <c r="IG144" s="216"/>
      <c r="IH144" s="216"/>
      <c r="II144" s="216"/>
      <c r="IJ144" s="216"/>
      <c r="IK144" s="216"/>
      <c r="IL144" s="216"/>
      <c r="IM144" s="216"/>
      <c r="IN144" s="216"/>
      <c r="IO144" s="216"/>
    </row>
    <row r="145" spans="1:249" s="190" customFormat="1" ht="56.25" hidden="1">
      <c r="A145" s="25" t="s">
        <v>125</v>
      </c>
      <c r="B145" s="248" t="s">
        <v>124</v>
      </c>
      <c r="C145" s="249" t="s">
        <v>154</v>
      </c>
      <c r="D145" s="423" t="s">
        <v>284</v>
      </c>
      <c r="E145" s="558"/>
      <c r="F145" s="29" t="s">
        <v>334</v>
      </c>
      <c r="G145" s="250" t="s">
        <v>120</v>
      </c>
      <c r="H145" s="533">
        <v>0</v>
      </c>
      <c r="I145" s="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216"/>
      <c r="BH145" s="216"/>
      <c r="BI145" s="216"/>
      <c r="BJ145" s="216"/>
      <c r="BK145" s="216"/>
      <c r="BL145" s="216"/>
      <c r="BM145" s="216"/>
      <c r="BN145" s="216"/>
      <c r="BO145" s="216"/>
      <c r="BP145" s="216"/>
      <c r="BQ145" s="216"/>
      <c r="BR145" s="216"/>
      <c r="BS145" s="216"/>
      <c r="BT145" s="216"/>
      <c r="BU145" s="216"/>
      <c r="BV145" s="216"/>
      <c r="BW145" s="216"/>
      <c r="BX145" s="216"/>
      <c r="BY145" s="216"/>
      <c r="BZ145" s="216"/>
      <c r="CA145" s="216"/>
      <c r="CB145" s="216"/>
      <c r="CC145" s="216"/>
      <c r="CD145" s="216"/>
      <c r="CE145" s="216"/>
      <c r="CF145" s="216"/>
      <c r="CG145" s="216"/>
      <c r="CH145" s="216"/>
      <c r="CI145" s="216"/>
      <c r="CJ145" s="216"/>
      <c r="CK145" s="216"/>
      <c r="CL145" s="216"/>
      <c r="CM145" s="216"/>
      <c r="CN145" s="216"/>
      <c r="CO145" s="216"/>
      <c r="CP145" s="216"/>
      <c r="CQ145" s="216"/>
      <c r="CR145" s="216"/>
      <c r="CS145" s="216"/>
      <c r="CT145" s="216"/>
      <c r="CU145" s="216"/>
      <c r="CV145" s="216"/>
      <c r="CW145" s="216"/>
      <c r="CX145" s="216"/>
      <c r="CY145" s="216"/>
      <c r="CZ145" s="216"/>
      <c r="DA145" s="216"/>
      <c r="DB145" s="216"/>
      <c r="DC145" s="216"/>
      <c r="DD145" s="216"/>
      <c r="DE145" s="216"/>
      <c r="DF145" s="216"/>
      <c r="DG145" s="216"/>
      <c r="DH145" s="216"/>
      <c r="DI145" s="216"/>
      <c r="DJ145" s="216"/>
      <c r="DK145" s="216"/>
      <c r="DL145" s="216"/>
      <c r="DM145" s="216"/>
      <c r="DN145" s="216"/>
      <c r="DO145" s="216"/>
      <c r="DP145" s="216"/>
      <c r="DQ145" s="216"/>
      <c r="DR145" s="216"/>
      <c r="DS145" s="216"/>
      <c r="DT145" s="216"/>
      <c r="DU145" s="216"/>
      <c r="DV145" s="216"/>
      <c r="DW145" s="216"/>
      <c r="DX145" s="216"/>
      <c r="DY145" s="216"/>
      <c r="DZ145" s="216"/>
      <c r="EA145" s="216"/>
      <c r="EB145" s="216"/>
      <c r="EC145" s="216"/>
      <c r="ED145" s="216"/>
      <c r="EE145" s="216"/>
      <c r="EF145" s="216"/>
      <c r="EG145" s="216"/>
      <c r="EH145" s="216"/>
      <c r="EI145" s="216"/>
      <c r="EJ145" s="216"/>
      <c r="EK145" s="216"/>
      <c r="EL145" s="216"/>
      <c r="EM145" s="216"/>
      <c r="EN145" s="216"/>
      <c r="EO145" s="216"/>
      <c r="EP145" s="216"/>
      <c r="EQ145" s="216"/>
      <c r="ER145" s="216"/>
      <c r="ES145" s="216"/>
      <c r="ET145" s="216"/>
      <c r="EU145" s="216"/>
      <c r="EV145" s="216"/>
      <c r="EW145" s="216"/>
      <c r="EX145" s="216"/>
      <c r="EY145" s="216"/>
      <c r="EZ145" s="216"/>
      <c r="FA145" s="216"/>
      <c r="FB145" s="216"/>
      <c r="FC145" s="216"/>
      <c r="FD145" s="216"/>
      <c r="FE145" s="216"/>
      <c r="FF145" s="216"/>
      <c r="FG145" s="216"/>
      <c r="FH145" s="216"/>
      <c r="FI145" s="216"/>
      <c r="FJ145" s="216"/>
      <c r="FK145" s="216"/>
      <c r="FL145" s="216"/>
      <c r="FM145" s="216"/>
      <c r="FN145" s="216"/>
      <c r="FO145" s="216"/>
      <c r="FP145" s="216"/>
      <c r="FQ145" s="216"/>
      <c r="FR145" s="216"/>
      <c r="FS145" s="216"/>
      <c r="FT145" s="216"/>
      <c r="FU145" s="216"/>
      <c r="FV145" s="216"/>
      <c r="FW145" s="216"/>
      <c r="FX145" s="216"/>
      <c r="FY145" s="216"/>
      <c r="FZ145" s="216"/>
      <c r="GA145" s="216"/>
      <c r="GB145" s="216"/>
      <c r="GC145" s="216"/>
      <c r="GD145" s="216"/>
      <c r="GE145" s="216"/>
      <c r="GF145" s="216"/>
      <c r="GG145" s="216"/>
      <c r="GH145" s="216"/>
      <c r="GI145" s="216"/>
      <c r="GJ145" s="216"/>
      <c r="GK145" s="216"/>
      <c r="GL145" s="216"/>
      <c r="GM145" s="216"/>
      <c r="GN145" s="216"/>
      <c r="GO145" s="216"/>
      <c r="GP145" s="216"/>
      <c r="GQ145" s="216"/>
      <c r="GR145" s="216"/>
      <c r="GS145" s="216"/>
      <c r="GT145" s="216"/>
      <c r="GU145" s="216"/>
      <c r="GV145" s="216"/>
      <c r="GW145" s="216"/>
      <c r="GX145" s="216"/>
      <c r="GY145" s="216"/>
      <c r="GZ145" s="216"/>
      <c r="HA145" s="216"/>
      <c r="HB145" s="216"/>
      <c r="HC145" s="216"/>
      <c r="HD145" s="216"/>
      <c r="HE145" s="216"/>
      <c r="HF145" s="216"/>
      <c r="HG145" s="216"/>
      <c r="HH145" s="216"/>
      <c r="HI145" s="216"/>
      <c r="HJ145" s="216"/>
      <c r="HK145" s="216"/>
      <c r="HL145" s="216"/>
      <c r="HM145" s="216"/>
      <c r="HN145" s="216"/>
      <c r="HO145" s="216"/>
      <c r="HP145" s="216"/>
      <c r="HQ145" s="216"/>
      <c r="HR145" s="216"/>
      <c r="HS145" s="216"/>
      <c r="HT145" s="216"/>
      <c r="HU145" s="216"/>
      <c r="HV145" s="216"/>
      <c r="HW145" s="216"/>
      <c r="HX145" s="216"/>
      <c r="HY145" s="216"/>
      <c r="HZ145" s="216"/>
      <c r="IA145" s="216"/>
      <c r="IB145" s="216"/>
      <c r="IC145" s="216"/>
      <c r="ID145" s="216"/>
      <c r="IE145" s="216"/>
      <c r="IF145" s="216"/>
      <c r="IG145" s="216"/>
      <c r="IH145" s="216"/>
      <c r="II145" s="216"/>
      <c r="IJ145" s="216"/>
      <c r="IK145" s="216"/>
      <c r="IL145" s="216"/>
      <c r="IM145" s="216"/>
      <c r="IN145" s="216"/>
      <c r="IO145" s="216"/>
    </row>
    <row r="146" spans="1:248" s="252" customFormat="1" ht="30" customHeight="1">
      <c r="A146" s="39" t="s">
        <v>421</v>
      </c>
      <c r="B146" s="40" t="s">
        <v>124</v>
      </c>
      <c r="C146" s="196" t="s">
        <v>154</v>
      </c>
      <c r="D146" s="422" t="s">
        <v>284</v>
      </c>
      <c r="E146" s="557" t="s">
        <v>118</v>
      </c>
      <c r="F146" s="33" t="s">
        <v>420</v>
      </c>
      <c r="G146" s="224"/>
      <c r="H146" s="510">
        <f>H147</f>
        <v>50000</v>
      </c>
      <c r="I146" s="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c r="BY146" s="251"/>
      <c r="BZ146" s="251"/>
      <c r="CA146" s="251"/>
      <c r="CB146" s="251"/>
      <c r="CC146" s="251"/>
      <c r="CD146" s="251"/>
      <c r="CE146" s="251"/>
      <c r="CF146" s="251"/>
      <c r="CG146" s="251"/>
      <c r="CH146" s="251"/>
      <c r="CI146" s="251"/>
      <c r="CJ146" s="251"/>
      <c r="CK146" s="251"/>
      <c r="CL146" s="251"/>
      <c r="CM146" s="251"/>
      <c r="CN146" s="251"/>
      <c r="CO146" s="251"/>
      <c r="CP146" s="251"/>
      <c r="CQ146" s="251"/>
      <c r="CR146" s="251"/>
      <c r="CS146" s="251"/>
      <c r="CT146" s="251"/>
      <c r="CU146" s="251"/>
      <c r="CV146" s="251"/>
      <c r="CW146" s="251"/>
      <c r="CX146" s="251"/>
      <c r="CY146" s="251"/>
      <c r="CZ146" s="251"/>
      <c r="DA146" s="251"/>
      <c r="DB146" s="251"/>
      <c r="DC146" s="251"/>
      <c r="DD146" s="251"/>
      <c r="DE146" s="251"/>
      <c r="DF146" s="251"/>
      <c r="DG146" s="251"/>
      <c r="DH146" s="251"/>
      <c r="DI146" s="251"/>
      <c r="DJ146" s="251"/>
      <c r="DK146" s="251"/>
      <c r="DL146" s="251"/>
      <c r="DM146" s="251"/>
      <c r="DN146" s="251"/>
      <c r="DO146" s="251"/>
      <c r="DP146" s="251"/>
      <c r="DQ146" s="251"/>
      <c r="DR146" s="251"/>
      <c r="DS146" s="251"/>
      <c r="DT146" s="251"/>
      <c r="DU146" s="251"/>
      <c r="DV146" s="251"/>
      <c r="DW146" s="251"/>
      <c r="DX146" s="251"/>
      <c r="DY146" s="251"/>
      <c r="DZ146" s="251"/>
      <c r="EA146" s="251"/>
      <c r="EB146" s="251"/>
      <c r="EC146" s="251"/>
      <c r="ED146" s="251"/>
      <c r="EE146" s="251"/>
      <c r="EF146" s="251"/>
      <c r="EG146" s="251"/>
      <c r="EH146" s="251"/>
      <c r="EI146" s="251"/>
      <c r="EJ146" s="251"/>
      <c r="EK146" s="251"/>
      <c r="EL146" s="251"/>
      <c r="EM146" s="251"/>
      <c r="EN146" s="251"/>
      <c r="EO146" s="251"/>
      <c r="EP146" s="251"/>
      <c r="EQ146" s="251"/>
      <c r="ER146" s="251"/>
      <c r="ES146" s="251"/>
      <c r="ET146" s="251"/>
      <c r="EU146" s="251"/>
      <c r="EV146" s="251"/>
      <c r="EW146" s="251"/>
      <c r="EX146" s="251"/>
      <c r="EY146" s="251"/>
      <c r="EZ146" s="251"/>
      <c r="FA146" s="251"/>
      <c r="FB146" s="251"/>
      <c r="FC146" s="251"/>
      <c r="FD146" s="251"/>
      <c r="FE146" s="251"/>
      <c r="FF146" s="251"/>
      <c r="FG146" s="251"/>
      <c r="FH146" s="251"/>
      <c r="FI146" s="251"/>
      <c r="FJ146" s="251"/>
      <c r="FK146" s="251"/>
      <c r="FL146" s="251"/>
      <c r="FM146" s="251"/>
      <c r="FN146" s="251"/>
      <c r="FO146" s="251"/>
      <c r="FP146" s="251"/>
      <c r="FQ146" s="251"/>
      <c r="FR146" s="251"/>
      <c r="FS146" s="251"/>
      <c r="FT146" s="251"/>
      <c r="FU146" s="251"/>
      <c r="FV146" s="251"/>
      <c r="FW146" s="251"/>
      <c r="FX146" s="251"/>
      <c r="FY146" s="251"/>
      <c r="FZ146" s="251"/>
      <c r="GA146" s="251"/>
      <c r="GB146" s="251"/>
      <c r="GC146" s="251"/>
      <c r="GD146" s="251"/>
      <c r="GE146" s="251"/>
      <c r="GF146" s="251"/>
      <c r="GG146" s="251"/>
      <c r="GH146" s="251"/>
      <c r="GI146" s="251"/>
      <c r="GJ146" s="251"/>
      <c r="GK146" s="251"/>
      <c r="GL146" s="251"/>
      <c r="GM146" s="251"/>
      <c r="GN146" s="251"/>
      <c r="GO146" s="251"/>
      <c r="GP146" s="251"/>
      <c r="GQ146" s="251"/>
      <c r="GR146" s="251"/>
      <c r="GS146" s="251"/>
      <c r="GT146" s="251"/>
      <c r="GU146" s="251"/>
      <c r="GV146" s="251"/>
      <c r="GW146" s="251"/>
      <c r="GX146" s="251"/>
      <c r="GY146" s="251"/>
      <c r="GZ146" s="251"/>
      <c r="HA146" s="251"/>
      <c r="HB146" s="251"/>
      <c r="HC146" s="251"/>
      <c r="HD146" s="251"/>
      <c r="HE146" s="251"/>
      <c r="HF146" s="251"/>
      <c r="HG146" s="251"/>
      <c r="HH146" s="251"/>
      <c r="HI146" s="251"/>
      <c r="HJ146" s="251"/>
      <c r="HK146" s="251"/>
      <c r="HL146" s="251"/>
      <c r="HM146" s="251"/>
      <c r="HN146" s="251"/>
      <c r="HO146" s="251"/>
      <c r="HP146" s="251"/>
      <c r="HQ146" s="251"/>
      <c r="HR146" s="251"/>
      <c r="HS146" s="251"/>
      <c r="HT146" s="251"/>
      <c r="HU146" s="251"/>
      <c r="HV146" s="251"/>
      <c r="HW146" s="251"/>
      <c r="HX146" s="251"/>
      <c r="HY146" s="251"/>
      <c r="HZ146" s="251"/>
      <c r="IA146" s="251"/>
      <c r="IB146" s="251"/>
      <c r="IC146" s="251"/>
      <c r="ID146" s="251"/>
      <c r="IE146" s="251"/>
      <c r="IF146" s="251"/>
      <c r="IG146" s="251"/>
      <c r="IH146" s="251"/>
      <c r="II146" s="251"/>
      <c r="IJ146" s="251"/>
      <c r="IK146" s="251"/>
      <c r="IL146" s="251"/>
      <c r="IM146" s="251"/>
      <c r="IN146" s="251"/>
    </row>
    <row r="147" spans="1:249" s="190" customFormat="1" ht="18.75">
      <c r="A147" s="25" t="s">
        <v>126</v>
      </c>
      <c r="B147" s="248" t="s">
        <v>124</v>
      </c>
      <c r="C147" s="249" t="s">
        <v>154</v>
      </c>
      <c r="D147" s="423" t="s">
        <v>284</v>
      </c>
      <c r="E147" s="558" t="s">
        <v>118</v>
      </c>
      <c r="F147" s="29" t="s">
        <v>420</v>
      </c>
      <c r="G147" s="250" t="s">
        <v>127</v>
      </c>
      <c r="H147" s="533">
        <v>50000</v>
      </c>
      <c r="I147" s="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c r="BB147" s="216"/>
      <c r="BC147" s="216"/>
      <c r="BD147" s="216"/>
      <c r="BE147" s="216"/>
      <c r="BF147" s="216"/>
      <c r="BG147" s="216"/>
      <c r="BH147" s="216"/>
      <c r="BI147" s="216"/>
      <c r="BJ147" s="216"/>
      <c r="BK147" s="216"/>
      <c r="BL147" s="216"/>
      <c r="BM147" s="216"/>
      <c r="BN147" s="216"/>
      <c r="BO147" s="216"/>
      <c r="BP147" s="216"/>
      <c r="BQ147" s="216"/>
      <c r="BR147" s="216"/>
      <c r="BS147" s="216"/>
      <c r="BT147" s="216"/>
      <c r="BU147" s="216"/>
      <c r="BV147" s="216"/>
      <c r="BW147" s="216"/>
      <c r="BX147" s="216"/>
      <c r="BY147" s="216"/>
      <c r="BZ147" s="216"/>
      <c r="CA147" s="216"/>
      <c r="CB147" s="216"/>
      <c r="CC147" s="216"/>
      <c r="CD147" s="216"/>
      <c r="CE147" s="216"/>
      <c r="CF147" s="216"/>
      <c r="CG147" s="216"/>
      <c r="CH147" s="216"/>
      <c r="CI147" s="216"/>
      <c r="CJ147" s="216"/>
      <c r="CK147" s="216"/>
      <c r="CL147" s="216"/>
      <c r="CM147" s="216"/>
      <c r="CN147" s="216"/>
      <c r="CO147" s="216"/>
      <c r="CP147" s="216"/>
      <c r="CQ147" s="216"/>
      <c r="CR147" s="216"/>
      <c r="CS147" s="216"/>
      <c r="CT147" s="216"/>
      <c r="CU147" s="216"/>
      <c r="CV147" s="216"/>
      <c r="CW147" s="216"/>
      <c r="CX147" s="216"/>
      <c r="CY147" s="216"/>
      <c r="CZ147" s="216"/>
      <c r="DA147" s="216"/>
      <c r="DB147" s="216"/>
      <c r="DC147" s="216"/>
      <c r="DD147" s="216"/>
      <c r="DE147" s="216"/>
      <c r="DF147" s="216"/>
      <c r="DG147" s="216"/>
      <c r="DH147" s="216"/>
      <c r="DI147" s="216"/>
      <c r="DJ147" s="216"/>
      <c r="DK147" s="216"/>
      <c r="DL147" s="216"/>
      <c r="DM147" s="216"/>
      <c r="DN147" s="216"/>
      <c r="DO147" s="216"/>
      <c r="DP147" s="216"/>
      <c r="DQ147" s="216"/>
      <c r="DR147" s="216"/>
      <c r="DS147" s="216"/>
      <c r="DT147" s="216"/>
      <c r="DU147" s="216"/>
      <c r="DV147" s="216"/>
      <c r="DW147" s="216"/>
      <c r="DX147" s="216"/>
      <c r="DY147" s="216"/>
      <c r="DZ147" s="216"/>
      <c r="EA147" s="216"/>
      <c r="EB147" s="216"/>
      <c r="EC147" s="216"/>
      <c r="ED147" s="216"/>
      <c r="EE147" s="216"/>
      <c r="EF147" s="216"/>
      <c r="EG147" s="216"/>
      <c r="EH147" s="216"/>
      <c r="EI147" s="216"/>
      <c r="EJ147" s="216"/>
      <c r="EK147" s="216"/>
      <c r="EL147" s="216"/>
      <c r="EM147" s="216"/>
      <c r="EN147" s="216"/>
      <c r="EO147" s="216"/>
      <c r="EP147" s="216"/>
      <c r="EQ147" s="216"/>
      <c r="ER147" s="216"/>
      <c r="ES147" s="216"/>
      <c r="ET147" s="216"/>
      <c r="EU147" s="216"/>
      <c r="EV147" s="216"/>
      <c r="EW147" s="216"/>
      <c r="EX147" s="216"/>
      <c r="EY147" s="216"/>
      <c r="EZ147" s="216"/>
      <c r="FA147" s="216"/>
      <c r="FB147" s="216"/>
      <c r="FC147" s="216"/>
      <c r="FD147" s="216"/>
      <c r="FE147" s="216"/>
      <c r="FF147" s="216"/>
      <c r="FG147" s="216"/>
      <c r="FH147" s="216"/>
      <c r="FI147" s="216"/>
      <c r="FJ147" s="216"/>
      <c r="FK147" s="216"/>
      <c r="FL147" s="216"/>
      <c r="FM147" s="216"/>
      <c r="FN147" s="216"/>
      <c r="FO147" s="216"/>
      <c r="FP147" s="216"/>
      <c r="FQ147" s="216"/>
      <c r="FR147" s="216"/>
      <c r="FS147" s="216"/>
      <c r="FT147" s="216"/>
      <c r="FU147" s="216"/>
      <c r="FV147" s="216"/>
      <c r="FW147" s="216"/>
      <c r="FX147" s="216"/>
      <c r="FY147" s="216"/>
      <c r="FZ147" s="216"/>
      <c r="GA147" s="216"/>
      <c r="GB147" s="216"/>
      <c r="GC147" s="216"/>
      <c r="GD147" s="216"/>
      <c r="GE147" s="216"/>
      <c r="GF147" s="216"/>
      <c r="GG147" s="216"/>
      <c r="GH147" s="216"/>
      <c r="GI147" s="216"/>
      <c r="GJ147" s="216"/>
      <c r="GK147" s="216"/>
      <c r="GL147" s="216"/>
      <c r="GM147" s="216"/>
      <c r="GN147" s="216"/>
      <c r="GO147" s="216"/>
      <c r="GP147" s="216"/>
      <c r="GQ147" s="216"/>
      <c r="GR147" s="216"/>
      <c r="GS147" s="216"/>
      <c r="GT147" s="216"/>
      <c r="GU147" s="216"/>
      <c r="GV147" s="216"/>
      <c r="GW147" s="216"/>
      <c r="GX147" s="216"/>
      <c r="GY147" s="216"/>
      <c r="GZ147" s="216"/>
      <c r="HA147" s="216"/>
      <c r="HB147" s="216"/>
      <c r="HC147" s="216"/>
      <c r="HD147" s="216"/>
      <c r="HE147" s="216"/>
      <c r="HF147" s="216"/>
      <c r="HG147" s="216"/>
      <c r="HH147" s="216"/>
      <c r="HI147" s="216"/>
      <c r="HJ147" s="216"/>
      <c r="HK147" s="216"/>
      <c r="HL147" s="216"/>
      <c r="HM147" s="216"/>
      <c r="HN147" s="216"/>
      <c r="HO147" s="216"/>
      <c r="HP147" s="216"/>
      <c r="HQ147" s="216"/>
      <c r="HR147" s="216"/>
      <c r="HS147" s="216"/>
      <c r="HT147" s="216"/>
      <c r="HU147" s="216"/>
      <c r="HV147" s="216"/>
      <c r="HW147" s="216"/>
      <c r="HX147" s="216"/>
      <c r="HY147" s="216"/>
      <c r="HZ147" s="216"/>
      <c r="IA147" s="216"/>
      <c r="IB147" s="216"/>
      <c r="IC147" s="216"/>
      <c r="ID147" s="216"/>
      <c r="IE147" s="216"/>
      <c r="IF147" s="216"/>
      <c r="IG147" s="216"/>
      <c r="IH147" s="216"/>
      <c r="II147" s="216"/>
      <c r="IJ147" s="216"/>
      <c r="IK147" s="216"/>
      <c r="IL147" s="216"/>
      <c r="IM147" s="216"/>
      <c r="IN147" s="216"/>
      <c r="IO147" s="216"/>
    </row>
    <row r="148" spans="1:249" s="190" customFormat="1" ht="56.25" hidden="1">
      <c r="A148" s="112" t="s">
        <v>335</v>
      </c>
      <c r="B148" s="89" t="s">
        <v>124</v>
      </c>
      <c r="C148" s="114" t="s">
        <v>154</v>
      </c>
      <c r="D148" s="442" t="s">
        <v>192</v>
      </c>
      <c r="E148" s="567" t="s">
        <v>395</v>
      </c>
      <c r="F148" s="26" t="s">
        <v>397</v>
      </c>
      <c r="G148" s="115"/>
      <c r="H148" s="534">
        <f>H149</f>
        <v>0</v>
      </c>
      <c r="I148" s="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6"/>
      <c r="BM148" s="216"/>
      <c r="BN148" s="216"/>
      <c r="BO148" s="216"/>
      <c r="BP148" s="216"/>
      <c r="BQ148" s="216"/>
      <c r="BR148" s="216"/>
      <c r="BS148" s="216"/>
      <c r="BT148" s="216"/>
      <c r="BU148" s="216"/>
      <c r="BV148" s="216"/>
      <c r="BW148" s="216"/>
      <c r="BX148" s="216"/>
      <c r="BY148" s="216"/>
      <c r="BZ148" s="216"/>
      <c r="CA148" s="216"/>
      <c r="CB148" s="216"/>
      <c r="CC148" s="216"/>
      <c r="CD148" s="216"/>
      <c r="CE148" s="216"/>
      <c r="CF148" s="216"/>
      <c r="CG148" s="216"/>
      <c r="CH148" s="216"/>
      <c r="CI148" s="216"/>
      <c r="CJ148" s="216"/>
      <c r="CK148" s="216"/>
      <c r="CL148" s="216"/>
      <c r="CM148" s="216"/>
      <c r="CN148" s="216"/>
      <c r="CO148" s="216"/>
      <c r="CP148" s="216"/>
      <c r="CQ148" s="216"/>
      <c r="CR148" s="216"/>
      <c r="CS148" s="216"/>
      <c r="CT148" s="216"/>
      <c r="CU148" s="216"/>
      <c r="CV148" s="216"/>
      <c r="CW148" s="216"/>
      <c r="CX148" s="216"/>
      <c r="CY148" s="216"/>
      <c r="CZ148" s="216"/>
      <c r="DA148" s="216"/>
      <c r="DB148" s="216"/>
      <c r="DC148" s="216"/>
      <c r="DD148" s="216"/>
      <c r="DE148" s="216"/>
      <c r="DF148" s="216"/>
      <c r="DG148" s="216"/>
      <c r="DH148" s="216"/>
      <c r="DI148" s="216"/>
      <c r="DJ148" s="216"/>
      <c r="DK148" s="216"/>
      <c r="DL148" s="216"/>
      <c r="DM148" s="216"/>
      <c r="DN148" s="216"/>
      <c r="DO148" s="216"/>
      <c r="DP148" s="216"/>
      <c r="DQ148" s="216"/>
      <c r="DR148" s="216"/>
      <c r="DS148" s="216"/>
      <c r="DT148" s="216"/>
      <c r="DU148" s="216"/>
      <c r="DV148" s="216"/>
      <c r="DW148" s="216"/>
      <c r="DX148" s="216"/>
      <c r="DY148" s="216"/>
      <c r="DZ148" s="216"/>
      <c r="EA148" s="216"/>
      <c r="EB148" s="216"/>
      <c r="EC148" s="216"/>
      <c r="ED148" s="216"/>
      <c r="EE148" s="216"/>
      <c r="EF148" s="216"/>
      <c r="EG148" s="216"/>
      <c r="EH148" s="216"/>
      <c r="EI148" s="216"/>
      <c r="EJ148" s="216"/>
      <c r="EK148" s="216"/>
      <c r="EL148" s="216"/>
      <c r="EM148" s="216"/>
      <c r="EN148" s="216"/>
      <c r="EO148" s="216"/>
      <c r="EP148" s="216"/>
      <c r="EQ148" s="216"/>
      <c r="ER148" s="216"/>
      <c r="ES148" s="216"/>
      <c r="ET148" s="216"/>
      <c r="EU148" s="216"/>
      <c r="EV148" s="216"/>
      <c r="EW148" s="216"/>
      <c r="EX148" s="216"/>
      <c r="EY148" s="216"/>
      <c r="EZ148" s="216"/>
      <c r="FA148" s="216"/>
      <c r="FB148" s="216"/>
      <c r="FC148" s="216"/>
      <c r="FD148" s="216"/>
      <c r="FE148" s="216"/>
      <c r="FF148" s="216"/>
      <c r="FG148" s="216"/>
      <c r="FH148" s="216"/>
      <c r="FI148" s="216"/>
      <c r="FJ148" s="216"/>
      <c r="FK148" s="216"/>
      <c r="FL148" s="216"/>
      <c r="FM148" s="216"/>
      <c r="FN148" s="216"/>
      <c r="FO148" s="216"/>
      <c r="FP148" s="216"/>
      <c r="FQ148" s="216"/>
      <c r="FR148" s="216"/>
      <c r="FS148" s="216"/>
      <c r="FT148" s="216"/>
      <c r="FU148" s="216"/>
      <c r="FV148" s="216"/>
      <c r="FW148" s="216"/>
      <c r="FX148" s="216"/>
      <c r="FY148" s="216"/>
      <c r="FZ148" s="216"/>
      <c r="GA148" s="216"/>
      <c r="GB148" s="216"/>
      <c r="GC148" s="216"/>
      <c r="GD148" s="216"/>
      <c r="GE148" s="216"/>
      <c r="GF148" s="216"/>
      <c r="GG148" s="216"/>
      <c r="GH148" s="216"/>
      <c r="GI148" s="216"/>
      <c r="GJ148" s="216"/>
      <c r="GK148" s="216"/>
      <c r="GL148" s="216"/>
      <c r="GM148" s="216"/>
      <c r="GN148" s="216"/>
      <c r="GO148" s="216"/>
      <c r="GP148" s="216"/>
      <c r="GQ148" s="216"/>
      <c r="GR148" s="216"/>
      <c r="GS148" s="216"/>
      <c r="GT148" s="216"/>
      <c r="GU148" s="216"/>
      <c r="GV148" s="216"/>
      <c r="GW148" s="216"/>
      <c r="GX148" s="216"/>
      <c r="GY148" s="216"/>
      <c r="GZ148" s="216"/>
      <c r="HA148" s="216"/>
      <c r="HB148" s="216"/>
      <c r="HC148" s="216"/>
      <c r="HD148" s="216"/>
      <c r="HE148" s="216"/>
      <c r="HF148" s="216"/>
      <c r="HG148" s="216"/>
      <c r="HH148" s="216"/>
      <c r="HI148" s="216"/>
      <c r="HJ148" s="216"/>
      <c r="HK148" s="216"/>
      <c r="HL148" s="216"/>
      <c r="HM148" s="216"/>
      <c r="HN148" s="216"/>
      <c r="HO148" s="216"/>
      <c r="HP148" s="216"/>
      <c r="HQ148" s="216"/>
      <c r="HR148" s="216"/>
      <c r="HS148" s="216"/>
      <c r="HT148" s="216"/>
      <c r="HU148" s="216"/>
      <c r="HV148" s="216"/>
      <c r="HW148" s="216"/>
      <c r="HX148" s="216"/>
      <c r="HY148" s="216"/>
      <c r="HZ148" s="216"/>
      <c r="IA148" s="216"/>
      <c r="IB148" s="216"/>
      <c r="IC148" s="216"/>
      <c r="ID148" s="216"/>
      <c r="IE148" s="216"/>
      <c r="IF148" s="216"/>
      <c r="IG148" s="216"/>
      <c r="IH148" s="216"/>
      <c r="II148" s="216"/>
      <c r="IJ148" s="216"/>
      <c r="IK148" s="216"/>
      <c r="IL148" s="216"/>
      <c r="IM148" s="216"/>
      <c r="IN148" s="216"/>
      <c r="IO148" s="216"/>
    </row>
    <row r="149" spans="1:249" s="190" customFormat="1" ht="56.25" hidden="1">
      <c r="A149" s="10" t="s">
        <v>336</v>
      </c>
      <c r="B149" s="101" t="s">
        <v>124</v>
      </c>
      <c r="C149" s="192" t="s">
        <v>154</v>
      </c>
      <c r="D149" s="443" t="s">
        <v>325</v>
      </c>
      <c r="E149" s="568" t="s">
        <v>395</v>
      </c>
      <c r="F149" s="116" t="s">
        <v>397</v>
      </c>
      <c r="G149" s="193"/>
      <c r="H149" s="509">
        <f>H151+H153</f>
        <v>0</v>
      </c>
      <c r="I149" s="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c r="DX149" s="216"/>
      <c r="DY149" s="216"/>
      <c r="DZ149" s="216"/>
      <c r="EA149" s="216"/>
      <c r="EB149" s="216"/>
      <c r="EC149" s="216"/>
      <c r="ED149" s="216"/>
      <c r="EE149" s="216"/>
      <c r="EF149" s="216"/>
      <c r="EG149" s="216"/>
      <c r="EH149" s="216"/>
      <c r="EI149" s="216"/>
      <c r="EJ149" s="216"/>
      <c r="EK149" s="216"/>
      <c r="EL149" s="216"/>
      <c r="EM149" s="216"/>
      <c r="EN149" s="216"/>
      <c r="EO149" s="216"/>
      <c r="EP149" s="216"/>
      <c r="EQ149" s="216"/>
      <c r="ER149" s="216"/>
      <c r="ES149" s="216"/>
      <c r="ET149" s="216"/>
      <c r="EU149" s="216"/>
      <c r="EV149" s="216"/>
      <c r="EW149" s="216"/>
      <c r="EX149" s="216"/>
      <c r="EY149" s="216"/>
      <c r="EZ149" s="216"/>
      <c r="FA149" s="216"/>
      <c r="FB149" s="216"/>
      <c r="FC149" s="216"/>
      <c r="FD149" s="216"/>
      <c r="FE149" s="216"/>
      <c r="FF149" s="216"/>
      <c r="FG149" s="216"/>
      <c r="FH149" s="216"/>
      <c r="FI149" s="216"/>
      <c r="FJ149" s="216"/>
      <c r="FK149" s="216"/>
      <c r="FL149" s="216"/>
      <c r="FM149" s="216"/>
      <c r="FN149" s="216"/>
      <c r="FO149" s="216"/>
      <c r="FP149" s="216"/>
      <c r="FQ149" s="216"/>
      <c r="FR149" s="216"/>
      <c r="FS149" s="216"/>
      <c r="FT149" s="216"/>
      <c r="FU149" s="216"/>
      <c r="FV149" s="216"/>
      <c r="FW149" s="216"/>
      <c r="FX149" s="216"/>
      <c r="FY149" s="216"/>
      <c r="FZ149" s="216"/>
      <c r="GA149" s="216"/>
      <c r="GB149" s="216"/>
      <c r="GC149" s="216"/>
      <c r="GD149" s="216"/>
      <c r="GE149" s="216"/>
      <c r="GF149" s="216"/>
      <c r="GG149" s="216"/>
      <c r="GH149" s="216"/>
      <c r="GI149" s="216"/>
      <c r="GJ149" s="216"/>
      <c r="GK149" s="216"/>
      <c r="GL149" s="216"/>
      <c r="GM149" s="216"/>
      <c r="GN149" s="216"/>
      <c r="GO149" s="216"/>
      <c r="GP149" s="216"/>
      <c r="GQ149" s="216"/>
      <c r="GR149" s="216"/>
      <c r="GS149" s="216"/>
      <c r="GT149" s="216"/>
      <c r="GU149" s="216"/>
      <c r="GV149" s="216"/>
      <c r="GW149" s="216"/>
      <c r="GX149" s="216"/>
      <c r="GY149" s="216"/>
      <c r="GZ149" s="216"/>
      <c r="HA149" s="216"/>
      <c r="HB149" s="216"/>
      <c r="HC149" s="216"/>
      <c r="HD149" s="216"/>
      <c r="HE149" s="216"/>
      <c r="HF149" s="216"/>
      <c r="HG149" s="216"/>
      <c r="HH149" s="216"/>
      <c r="HI149" s="216"/>
      <c r="HJ149" s="216"/>
      <c r="HK149" s="216"/>
      <c r="HL149" s="216"/>
      <c r="HM149" s="216"/>
      <c r="HN149" s="216"/>
      <c r="HO149" s="216"/>
      <c r="HP149" s="216"/>
      <c r="HQ149" s="216"/>
      <c r="HR149" s="216"/>
      <c r="HS149" s="216"/>
      <c r="HT149" s="216"/>
      <c r="HU149" s="216"/>
      <c r="HV149" s="216"/>
      <c r="HW149" s="216"/>
      <c r="HX149" s="216"/>
      <c r="HY149" s="216"/>
      <c r="HZ149" s="216"/>
      <c r="IA149" s="216"/>
      <c r="IB149" s="216"/>
      <c r="IC149" s="216"/>
      <c r="ID149" s="216"/>
      <c r="IE149" s="216"/>
      <c r="IF149" s="216"/>
      <c r="IG149" s="216"/>
      <c r="IH149" s="216"/>
      <c r="II149" s="216"/>
      <c r="IJ149" s="216"/>
      <c r="IK149" s="216"/>
      <c r="IL149" s="216"/>
      <c r="IM149" s="216"/>
      <c r="IN149" s="216"/>
      <c r="IO149" s="216"/>
    </row>
    <row r="150" spans="1:249" s="190" customFormat="1" ht="30" customHeight="1" hidden="1">
      <c r="A150" s="632" t="s">
        <v>422</v>
      </c>
      <c r="B150" s="626" t="s">
        <v>124</v>
      </c>
      <c r="C150" s="627" t="s">
        <v>154</v>
      </c>
      <c r="D150" s="628" t="s">
        <v>325</v>
      </c>
      <c r="E150" s="611" t="s">
        <v>118</v>
      </c>
      <c r="F150" s="629" t="s">
        <v>397</v>
      </c>
      <c r="G150" s="630"/>
      <c r="H150" s="631">
        <f>H151</f>
        <v>0</v>
      </c>
      <c r="I150" s="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6"/>
      <c r="CH150" s="216"/>
      <c r="CI150" s="216"/>
      <c r="CJ150" s="216"/>
      <c r="CK150" s="216"/>
      <c r="CL150" s="216"/>
      <c r="CM150" s="216"/>
      <c r="CN150" s="216"/>
      <c r="CO150" s="216"/>
      <c r="CP150" s="216"/>
      <c r="CQ150" s="216"/>
      <c r="CR150" s="216"/>
      <c r="CS150" s="216"/>
      <c r="CT150" s="216"/>
      <c r="CU150" s="216"/>
      <c r="CV150" s="216"/>
      <c r="CW150" s="216"/>
      <c r="CX150" s="216"/>
      <c r="CY150" s="216"/>
      <c r="CZ150" s="216"/>
      <c r="DA150" s="216"/>
      <c r="DB150" s="216"/>
      <c r="DC150" s="216"/>
      <c r="DD150" s="216"/>
      <c r="DE150" s="216"/>
      <c r="DF150" s="216"/>
      <c r="DG150" s="216"/>
      <c r="DH150" s="216"/>
      <c r="DI150" s="216"/>
      <c r="DJ150" s="216"/>
      <c r="DK150" s="216"/>
      <c r="DL150" s="216"/>
      <c r="DM150" s="216"/>
      <c r="DN150" s="216"/>
      <c r="DO150" s="216"/>
      <c r="DP150" s="216"/>
      <c r="DQ150" s="216"/>
      <c r="DR150" s="216"/>
      <c r="DS150" s="216"/>
      <c r="DT150" s="216"/>
      <c r="DU150" s="216"/>
      <c r="DV150" s="216"/>
      <c r="DW150" s="216"/>
      <c r="DX150" s="216"/>
      <c r="DY150" s="216"/>
      <c r="DZ150" s="216"/>
      <c r="EA150" s="216"/>
      <c r="EB150" s="216"/>
      <c r="EC150" s="216"/>
      <c r="ED150" s="216"/>
      <c r="EE150" s="216"/>
      <c r="EF150" s="216"/>
      <c r="EG150" s="216"/>
      <c r="EH150" s="216"/>
      <c r="EI150" s="216"/>
      <c r="EJ150" s="216"/>
      <c r="EK150" s="216"/>
      <c r="EL150" s="216"/>
      <c r="EM150" s="216"/>
      <c r="EN150" s="216"/>
      <c r="EO150" s="216"/>
      <c r="EP150" s="216"/>
      <c r="EQ150" s="216"/>
      <c r="ER150" s="216"/>
      <c r="ES150" s="216"/>
      <c r="ET150" s="216"/>
      <c r="EU150" s="216"/>
      <c r="EV150" s="216"/>
      <c r="EW150" s="216"/>
      <c r="EX150" s="216"/>
      <c r="EY150" s="216"/>
      <c r="EZ150" s="216"/>
      <c r="FA150" s="216"/>
      <c r="FB150" s="216"/>
      <c r="FC150" s="216"/>
      <c r="FD150" s="216"/>
      <c r="FE150" s="216"/>
      <c r="FF150" s="216"/>
      <c r="FG150" s="216"/>
      <c r="FH150" s="216"/>
      <c r="FI150" s="216"/>
      <c r="FJ150" s="216"/>
      <c r="FK150" s="216"/>
      <c r="FL150" s="216"/>
      <c r="FM150" s="216"/>
      <c r="FN150" s="216"/>
      <c r="FO150" s="216"/>
      <c r="FP150" s="216"/>
      <c r="FQ150" s="216"/>
      <c r="FR150" s="216"/>
      <c r="FS150" s="216"/>
      <c r="FT150" s="216"/>
      <c r="FU150" s="216"/>
      <c r="FV150" s="216"/>
      <c r="FW150" s="216"/>
      <c r="FX150" s="216"/>
      <c r="FY150" s="216"/>
      <c r="FZ150" s="216"/>
      <c r="GA150" s="216"/>
      <c r="GB150" s="216"/>
      <c r="GC150" s="216"/>
      <c r="GD150" s="216"/>
      <c r="GE150" s="216"/>
      <c r="GF150" s="216"/>
      <c r="GG150" s="216"/>
      <c r="GH150" s="216"/>
      <c r="GI150" s="216"/>
      <c r="GJ150" s="216"/>
      <c r="GK150" s="216"/>
      <c r="GL150" s="216"/>
      <c r="GM150" s="216"/>
      <c r="GN150" s="216"/>
      <c r="GO150" s="216"/>
      <c r="GP150" s="216"/>
      <c r="GQ150" s="216"/>
      <c r="GR150" s="216"/>
      <c r="GS150" s="216"/>
      <c r="GT150" s="216"/>
      <c r="GU150" s="216"/>
      <c r="GV150" s="216"/>
      <c r="GW150" s="216"/>
      <c r="GX150" s="216"/>
      <c r="GY150" s="216"/>
      <c r="GZ150" s="216"/>
      <c r="HA150" s="216"/>
      <c r="HB150" s="216"/>
      <c r="HC150" s="216"/>
      <c r="HD150" s="216"/>
      <c r="HE150" s="216"/>
      <c r="HF150" s="216"/>
      <c r="HG150" s="216"/>
      <c r="HH150" s="216"/>
      <c r="HI150" s="216"/>
      <c r="HJ150" s="216"/>
      <c r="HK150" s="216"/>
      <c r="HL150" s="216"/>
      <c r="HM150" s="216"/>
      <c r="HN150" s="216"/>
      <c r="HO150" s="216"/>
      <c r="HP150" s="216"/>
      <c r="HQ150" s="216"/>
      <c r="HR150" s="216"/>
      <c r="HS150" s="216"/>
      <c r="HT150" s="216"/>
      <c r="HU150" s="216"/>
      <c r="HV150" s="216"/>
      <c r="HW150" s="216"/>
      <c r="HX150" s="216"/>
      <c r="HY150" s="216"/>
      <c r="HZ150" s="216"/>
      <c r="IA150" s="216"/>
      <c r="IB150" s="216"/>
      <c r="IC150" s="216"/>
      <c r="ID150" s="216"/>
      <c r="IE150" s="216"/>
      <c r="IF150" s="216"/>
      <c r="IG150" s="216"/>
      <c r="IH150" s="216"/>
      <c r="II150" s="216"/>
      <c r="IJ150" s="216"/>
      <c r="IK150" s="216"/>
      <c r="IL150" s="216"/>
      <c r="IM150" s="216"/>
      <c r="IN150" s="216"/>
      <c r="IO150" s="216"/>
    </row>
    <row r="151" spans="1:38" s="191" customFormat="1" ht="43.5" customHeight="1" hidden="1">
      <c r="A151" s="151" t="s">
        <v>424</v>
      </c>
      <c r="B151" s="219" t="s">
        <v>124</v>
      </c>
      <c r="C151" s="220" t="s">
        <v>154</v>
      </c>
      <c r="D151" s="53" t="s">
        <v>325</v>
      </c>
      <c r="E151" s="561" t="s">
        <v>118</v>
      </c>
      <c r="F151" s="54" t="s">
        <v>423</v>
      </c>
      <c r="G151" s="221"/>
      <c r="H151" s="520">
        <f>H152</f>
        <v>0</v>
      </c>
      <c r="I151" s="10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row>
    <row r="152" spans="1:38" s="171" customFormat="1" ht="28.5" customHeight="1" hidden="1">
      <c r="A152" s="25" t="s">
        <v>126</v>
      </c>
      <c r="B152" s="248" t="s">
        <v>124</v>
      </c>
      <c r="C152" s="249" t="s">
        <v>154</v>
      </c>
      <c r="D152" s="462" t="s">
        <v>325</v>
      </c>
      <c r="E152" s="569" t="s">
        <v>118</v>
      </c>
      <c r="F152" s="460" t="s">
        <v>423</v>
      </c>
      <c r="G152" s="250" t="s">
        <v>127</v>
      </c>
      <c r="H152" s="535">
        <v>0</v>
      </c>
      <c r="I152" s="163"/>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row>
    <row r="153" spans="1:38" s="171" customFormat="1" ht="243.75" hidden="1">
      <c r="A153" s="39" t="s">
        <v>324</v>
      </c>
      <c r="B153" s="40" t="s">
        <v>124</v>
      </c>
      <c r="C153" s="196" t="s">
        <v>154</v>
      </c>
      <c r="D153" s="422" t="s">
        <v>325</v>
      </c>
      <c r="E153" s="557"/>
      <c r="F153" s="33" t="s">
        <v>326</v>
      </c>
      <c r="G153" s="197"/>
      <c r="H153" s="510">
        <f>+H154</f>
        <v>0</v>
      </c>
      <c r="I153" s="163"/>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row>
    <row r="154" spans="1:38" s="171" customFormat="1" ht="56.25" hidden="1">
      <c r="A154" s="25" t="s">
        <v>125</v>
      </c>
      <c r="B154" s="248" t="s">
        <v>124</v>
      </c>
      <c r="C154" s="249" t="s">
        <v>154</v>
      </c>
      <c r="D154" s="423" t="s">
        <v>325</v>
      </c>
      <c r="E154" s="558"/>
      <c r="F154" s="29" t="s">
        <v>326</v>
      </c>
      <c r="G154" s="250" t="s">
        <v>120</v>
      </c>
      <c r="H154" s="535"/>
      <c r="I154" s="163"/>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row>
    <row r="155" spans="1:9" s="216" customFormat="1" ht="18.75">
      <c r="A155" s="109" t="s">
        <v>155</v>
      </c>
      <c r="B155" s="65" t="s">
        <v>156</v>
      </c>
      <c r="C155" s="65"/>
      <c r="D155" s="92"/>
      <c r="E155" s="548"/>
      <c r="F155" s="93"/>
      <c r="G155" s="65"/>
      <c r="H155" s="536">
        <f>+H167+H175+H156+H193</f>
        <v>12864952.3</v>
      </c>
      <c r="I155" s="465">
        <f>H161+H164+H166+H171+H173+H174+H181+H186+H188+H189+H191+H192</f>
        <v>12864952.3</v>
      </c>
    </row>
    <row r="156" spans="1:9" s="216" customFormat="1" ht="18.75">
      <c r="A156" s="110" t="s">
        <v>327</v>
      </c>
      <c r="B156" s="70" t="s">
        <v>156</v>
      </c>
      <c r="C156" s="70" t="s">
        <v>118</v>
      </c>
      <c r="D156" s="104"/>
      <c r="E156" s="554"/>
      <c r="F156" s="105"/>
      <c r="G156" s="70"/>
      <c r="H156" s="537">
        <f>H157</f>
        <v>156000</v>
      </c>
      <c r="I156" s="6"/>
    </row>
    <row r="157" spans="1:9" s="216" customFormat="1" ht="56.25">
      <c r="A157" s="111" t="s">
        <v>335</v>
      </c>
      <c r="B157" s="89" t="s">
        <v>156</v>
      </c>
      <c r="C157" s="89" t="s">
        <v>118</v>
      </c>
      <c r="D157" s="433" t="s">
        <v>328</v>
      </c>
      <c r="E157" s="498" t="s">
        <v>395</v>
      </c>
      <c r="F157" s="144" t="s">
        <v>397</v>
      </c>
      <c r="G157" s="89"/>
      <c r="H157" s="534">
        <f>H162+H158</f>
        <v>156000</v>
      </c>
      <c r="I157" s="6"/>
    </row>
    <row r="158" spans="1:9" s="216" customFormat="1" ht="75">
      <c r="A158" s="10" t="s">
        <v>338</v>
      </c>
      <c r="B158" s="101" t="s">
        <v>156</v>
      </c>
      <c r="C158" s="192" t="s">
        <v>118</v>
      </c>
      <c r="D158" s="443" t="s">
        <v>193</v>
      </c>
      <c r="E158" s="568" t="s">
        <v>395</v>
      </c>
      <c r="F158" s="116" t="s">
        <v>397</v>
      </c>
      <c r="G158" s="193"/>
      <c r="H158" s="509">
        <f>H159</f>
        <v>156000</v>
      </c>
      <c r="I158" s="6"/>
    </row>
    <row r="159" spans="1:9" s="216" customFormat="1" ht="35.25" customHeight="1">
      <c r="A159" s="633" t="s">
        <v>427</v>
      </c>
      <c r="B159" s="616" t="s">
        <v>444</v>
      </c>
      <c r="C159" s="617" t="s">
        <v>118</v>
      </c>
      <c r="D159" s="628" t="s">
        <v>193</v>
      </c>
      <c r="E159" s="611" t="s">
        <v>118</v>
      </c>
      <c r="F159" s="629" t="s">
        <v>397</v>
      </c>
      <c r="G159" s="634"/>
      <c r="H159" s="635">
        <f>H160</f>
        <v>156000</v>
      </c>
      <c r="I159" s="6"/>
    </row>
    <row r="160" spans="1:9" s="216" customFormat="1" ht="18.75">
      <c r="A160" s="30" t="s">
        <v>363</v>
      </c>
      <c r="B160" s="40" t="s">
        <v>156</v>
      </c>
      <c r="C160" s="196" t="s">
        <v>118</v>
      </c>
      <c r="D160" s="259" t="s">
        <v>193</v>
      </c>
      <c r="E160" s="561" t="s">
        <v>118</v>
      </c>
      <c r="F160" s="44" t="s">
        <v>425</v>
      </c>
      <c r="G160" s="197"/>
      <c r="H160" s="510">
        <f>+H161</f>
        <v>156000</v>
      </c>
      <c r="I160" s="6"/>
    </row>
    <row r="161" spans="1:9" s="216" customFormat="1" ht="18.75">
      <c r="A161" s="107" t="s">
        <v>126</v>
      </c>
      <c r="B161" s="73" t="s">
        <v>156</v>
      </c>
      <c r="C161" s="73" t="s">
        <v>118</v>
      </c>
      <c r="D161" s="445" t="s">
        <v>193</v>
      </c>
      <c r="E161" s="570" t="s">
        <v>118</v>
      </c>
      <c r="F161" s="254" t="s">
        <v>425</v>
      </c>
      <c r="G161" s="60" t="s">
        <v>127</v>
      </c>
      <c r="H161" s="525">
        <f>13000*12</f>
        <v>156000</v>
      </c>
      <c r="I161" s="6"/>
    </row>
    <row r="162" spans="1:9" s="216" customFormat="1" ht="61.5" customHeight="1" hidden="1">
      <c r="A162" s="253" t="s">
        <v>337</v>
      </c>
      <c r="B162" s="106" t="s">
        <v>156</v>
      </c>
      <c r="C162" s="106" t="s">
        <v>118</v>
      </c>
      <c r="D162" s="444" t="s">
        <v>325</v>
      </c>
      <c r="E162" s="571"/>
      <c r="F162" s="128" t="s">
        <v>181</v>
      </c>
      <c r="G162" s="106"/>
      <c r="H162" s="538">
        <f>H163+H165</f>
        <v>0</v>
      </c>
      <c r="I162" s="6"/>
    </row>
    <row r="163" spans="1:9" s="216" customFormat="1" ht="114" customHeight="1" hidden="1">
      <c r="A163" s="30" t="s">
        <v>330</v>
      </c>
      <c r="B163" s="40" t="s">
        <v>156</v>
      </c>
      <c r="C163" s="196" t="s">
        <v>118</v>
      </c>
      <c r="D163" s="259" t="s">
        <v>325</v>
      </c>
      <c r="E163" s="561"/>
      <c r="F163" s="44" t="s">
        <v>329</v>
      </c>
      <c r="G163" s="197"/>
      <c r="H163" s="510">
        <f>+H164</f>
        <v>0</v>
      </c>
      <c r="I163" s="6"/>
    </row>
    <row r="164" spans="1:9" s="216" customFormat="1" ht="56.25" hidden="1">
      <c r="A164" s="107" t="s">
        <v>125</v>
      </c>
      <c r="B164" s="73" t="s">
        <v>156</v>
      </c>
      <c r="C164" s="73" t="s">
        <v>118</v>
      </c>
      <c r="D164" s="445" t="s">
        <v>325</v>
      </c>
      <c r="E164" s="570"/>
      <c r="F164" s="473" t="s">
        <v>329</v>
      </c>
      <c r="G164" s="474" t="s">
        <v>120</v>
      </c>
      <c r="H164" s="539">
        <v>0</v>
      </c>
      <c r="I164" s="6"/>
    </row>
    <row r="165" spans="1:9" s="216" customFormat="1" ht="18.75" hidden="1">
      <c r="A165" s="30" t="s">
        <v>332</v>
      </c>
      <c r="B165" s="40" t="s">
        <v>156</v>
      </c>
      <c r="C165" s="196" t="s">
        <v>118</v>
      </c>
      <c r="D165" s="259" t="s">
        <v>325</v>
      </c>
      <c r="E165" s="561"/>
      <c r="F165" s="44" t="s">
        <v>331</v>
      </c>
      <c r="G165" s="197"/>
      <c r="H165" s="510">
        <f>+H166</f>
        <v>0</v>
      </c>
      <c r="I165" s="6"/>
    </row>
    <row r="166" spans="1:9" s="216" customFormat="1" ht="18.75" hidden="1">
      <c r="A166" s="107" t="s">
        <v>126</v>
      </c>
      <c r="B166" s="73" t="s">
        <v>156</v>
      </c>
      <c r="C166" s="73" t="s">
        <v>118</v>
      </c>
      <c r="D166" s="445" t="s">
        <v>325</v>
      </c>
      <c r="E166" s="570"/>
      <c r="F166" s="254" t="s">
        <v>331</v>
      </c>
      <c r="G166" s="60" t="s">
        <v>127</v>
      </c>
      <c r="H166" s="525">
        <v>0</v>
      </c>
      <c r="I166" s="6"/>
    </row>
    <row r="167" spans="1:9" s="125" customFormat="1" ht="18.75" hidden="1">
      <c r="A167" s="110" t="s">
        <v>157</v>
      </c>
      <c r="B167" s="70" t="s">
        <v>156</v>
      </c>
      <c r="C167" s="70" t="s">
        <v>119</v>
      </c>
      <c r="D167" s="104"/>
      <c r="E167" s="554"/>
      <c r="F167" s="105"/>
      <c r="G167" s="70"/>
      <c r="H167" s="537">
        <f>H168</f>
        <v>0</v>
      </c>
      <c r="I167" s="82"/>
    </row>
    <row r="168" spans="1:9" s="125" customFormat="1" ht="56.25" hidden="1">
      <c r="A168" s="112" t="s">
        <v>335</v>
      </c>
      <c r="B168" s="89" t="s">
        <v>156</v>
      </c>
      <c r="C168" s="114" t="s">
        <v>119</v>
      </c>
      <c r="D168" s="442" t="s">
        <v>192</v>
      </c>
      <c r="E168" s="567"/>
      <c r="F168" s="26" t="s">
        <v>181</v>
      </c>
      <c r="G168" s="115"/>
      <c r="H168" s="534">
        <f>+H169</f>
        <v>0</v>
      </c>
      <c r="I168" s="82"/>
    </row>
    <row r="169" spans="1:9" s="125" customFormat="1" ht="75" hidden="1">
      <c r="A169" s="10" t="s">
        <v>338</v>
      </c>
      <c r="B169" s="101" t="s">
        <v>156</v>
      </c>
      <c r="C169" s="192" t="s">
        <v>119</v>
      </c>
      <c r="D169" s="443" t="s">
        <v>193</v>
      </c>
      <c r="E169" s="568"/>
      <c r="F169" s="116" t="s">
        <v>181</v>
      </c>
      <c r="G169" s="193"/>
      <c r="H169" s="509">
        <f>+H170</f>
        <v>0</v>
      </c>
      <c r="I169" s="82"/>
    </row>
    <row r="170" spans="1:9" s="125" customFormat="1" ht="77.25" customHeight="1" hidden="1">
      <c r="A170" s="30" t="s">
        <v>340</v>
      </c>
      <c r="B170" s="40" t="s">
        <v>156</v>
      </c>
      <c r="C170" s="196" t="s">
        <v>119</v>
      </c>
      <c r="D170" s="259" t="s">
        <v>193</v>
      </c>
      <c r="E170" s="561"/>
      <c r="F170" s="44" t="s">
        <v>388</v>
      </c>
      <c r="G170" s="197"/>
      <c r="H170" s="510">
        <f>H171+H173+H174+H172</f>
        <v>0</v>
      </c>
      <c r="I170" s="82"/>
    </row>
    <row r="171" spans="1:9" s="125" customFormat="1" ht="18.75" hidden="1">
      <c r="A171" s="107" t="s">
        <v>126</v>
      </c>
      <c r="B171" s="73" t="s">
        <v>156</v>
      </c>
      <c r="C171" s="73" t="s">
        <v>119</v>
      </c>
      <c r="D171" s="445" t="s">
        <v>193</v>
      </c>
      <c r="E171" s="570"/>
      <c r="F171" s="254" t="s">
        <v>389</v>
      </c>
      <c r="G171" s="480" t="s">
        <v>127</v>
      </c>
      <c r="H171" s="540">
        <v>0</v>
      </c>
      <c r="I171" s="82"/>
    </row>
    <row r="172" spans="1:9" s="125" customFormat="1" ht="18.75" hidden="1">
      <c r="A172" s="107" t="s">
        <v>126</v>
      </c>
      <c r="B172" s="73" t="s">
        <v>156</v>
      </c>
      <c r="C172" s="73" t="s">
        <v>119</v>
      </c>
      <c r="D172" s="445" t="s">
        <v>193</v>
      </c>
      <c r="E172" s="570"/>
      <c r="F172" s="254" t="s">
        <v>390</v>
      </c>
      <c r="G172" s="480" t="s">
        <v>127</v>
      </c>
      <c r="H172" s="540">
        <v>0</v>
      </c>
      <c r="I172" s="82"/>
    </row>
    <row r="173" spans="1:9" s="125" customFormat="1" ht="18.75" hidden="1">
      <c r="A173" s="107" t="s">
        <v>148</v>
      </c>
      <c r="B173" s="73" t="s">
        <v>156</v>
      </c>
      <c r="C173" s="73" t="s">
        <v>119</v>
      </c>
      <c r="D173" s="445" t="s">
        <v>193</v>
      </c>
      <c r="E173" s="570"/>
      <c r="F173" s="254" t="s">
        <v>385</v>
      </c>
      <c r="G173" s="60" t="s">
        <v>147</v>
      </c>
      <c r="H173" s="525">
        <v>0</v>
      </c>
      <c r="I173" s="82"/>
    </row>
    <row r="174" spans="1:9" s="125" customFormat="1" ht="18.75" hidden="1">
      <c r="A174" s="107" t="s">
        <v>342</v>
      </c>
      <c r="B174" s="73" t="s">
        <v>156</v>
      </c>
      <c r="C174" s="73" t="s">
        <v>119</v>
      </c>
      <c r="D174" s="445" t="s">
        <v>193</v>
      </c>
      <c r="E174" s="570"/>
      <c r="F174" s="254" t="s">
        <v>339</v>
      </c>
      <c r="G174" s="60" t="s">
        <v>341</v>
      </c>
      <c r="H174" s="525">
        <v>0</v>
      </c>
      <c r="I174" s="82"/>
    </row>
    <row r="175" spans="1:9" s="125" customFormat="1" ht="18.75">
      <c r="A175" s="110" t="s">
        <v>158</v>
      </c>
      <c r="B175" s="70" t="s">
        <v>156</v>
      </c>
      <c r="C175" s="70" t="s">
        <v>145</v>
      </c>
      <c r="D175" s="55"/>
      <c r="E175" s="549"/>
      <c r="F175" s="56"/>
      <c r="G175" s="70"/>
      <c r="H175" s="537">
        <f>+H176+H183</f>
        <v>12708952.3</v>
      </c>
      <c r="I175" s="82"/>
    </row>
    <row r="176" spans="1:38" s="256" customFormat="1" ht="75" customHeight="1">
      <c r="A176" s="112" t="s">
        <v>335</v>
      </c>
      <c r="B176" s="89" t="s">
        <v>156</v>
      </c>
      <c r="C176" s="114" t="s">
        <v>145</v>
      </c>
      <c r="D176" s="442" t="s">
        <v>192</v>
      </c>
      <c r="E176" s="567" t="s">
        <v>395</v>
      </c>
      <c r="F176" s="26" t="s">
        <v>397</v>
      </c>
      <c r="G176" s="115"/>
      <c r="H176" s="534">
        <f>+H177</f>
        <v>12708952.3</v>
      </c>
      <c r="I176" s="113"/>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row>
    <row r="177" spans="1:38" s="195" customFormat="1" ht="89.25" customHeight="1">
      <c r="A177" s="10" t="s">
        <v>338</v>
      </c>
      <c r="B177" s="101" t="s">
        <v>156</v>
      </c>
      <c r="C177" s="192" t="s">
        <v>145</v>
      </c>
      <c r="D177" s="443" t="s">
        <v>193</v>
      </c>
      <c r="E177" s="568" t="s">
        <v>395</v>
      </c>
      <c r="F177" s="116" t="s">
        <v>397</v>
      </c>
      <c r="G177" s="193"/>
      <c r="H177" s="509">
        <f>+H179</f>
        <v>12708952.3</v>
      </c>
      <c r="I177" s="2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row>
    <row r="178" spans="1:38" s="195" customFormat="1" ht="57" customHeight="1">
      <c r="A178" s="633" t="s">
        <v>427</v>
      </c>
      <c r="B178" s="616" t="s">
        <v>156</v>
      </c>
      <c r="C178" s="617" t="s">
        <v>145</v>
      </c>
      <c r="D178" s="628" t="s">
        <v>193</v>
      </c>
      <c r="E178" s="611" t="s">
        <v>118</v>
      </c>
      <c r="F178" s="629" t="s">
        <v>397</v>
      </c>
      <c r="G178" s="634"/>
      <c r="H178" s="635">
        <f>H179</f>
        <v>12708952.3</v>
      </c>
      <c r="I178" s="2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row>
    <row r="179" spans="1:9" s="194" customFormat="1" ht="19.5">
      <c r="A179" s="30" t="s">
        <v>195</v>
      </c>
      <c r="B179" s="40" t="s">
        <v>156</v>
      </c>
      <c r="C179" s="196" t="s">
        <v>145</v>
      </c>
      <c r="D179" s="446" t="s">
        <v>193</v>
      </c>
      <c r="E179" s="572" t="s">
        <v>118</v>
      </c>
      <c r="F179" s="117" t="s">
        <v>426</v>
      </c>
      <c r="G179" s="197"/>
      <c r="H179" s="510">
        <f>SUM(H180:H182)</f>
        <v>12708952.3</v>
      </c>
      <c r="I179" s="24"/>
    </row>
    <row r="180" spans="1:9" s="194" customFormat="1" ht="19.5" hidden="1">
      <c r="A180" s="119" t="s">
        <v>126</v>
      </c>
      <c r="B180" s="248" t="s">
        <v>156</v>
      </c>
      <c r="C180" s="249" t="s">
        <v>145</v>
      </c>
      <c r="D180" s="447" t="s">
        <v>193</v>
      </c>
      <c r="E180" s="573"/>
      <c r="F180" s="118" t="s">
        <v>194</v>
      </c>
      <c r="G180" s="199" t="s">
        <v>127</v>
      </c>
      <c r="H180" s="511"/>
      <c r="I180" s="24"/>
    </row>
    <row r="181" spans="1:9" s="194" customFormat="1" ht="19.5">
      <c r="A181" s="85" t="s">
        <v>148</v>
      </c>
      <c r="B181" s="248" t="s">
        <v>156</v>
      </c>
      <c r="C181" s="249" t="s">
        <v>145</v>
      </c>
      <c r="D181" s="447" t="s">
        <v>193</v>
      </c>
      <c r="E181" s="573" t="s">
        <v>118</v>
      </c>
      <c r="F181" s="118" t="s">
        <v>426</v>
      </c>
      <c r="G181" s="199" t="s">
        <v>147</v>
      </c>
      <c r="H181" s="511">
        <f>9000019.91+3708932.39</f>
        <v>12708952.3</v>
      </c>
      <c r="I181" s="24"/>
    </row>
    <row r="182" spans="1:9" s="194" customFormat="1" ht="19.5" hidden="1">
      <c r="A182" s="107" t="s">
        <v>128</v>
      </c>
      <c r="B182" s="248" t="s">
        <v>156</v>
      </c>
      <c r="C182" s="249" t="s">
        <v>145</v>
      </c>
      <c r="D182" s="447" t="s">
        <v>193</v>
      </c>
      <c r="E182" s="573"/>
      <c r="F182" s="118" t="s">
        <v>194</v>
      </c>
      <c r="G182" s="199" t="s">
        <v>129</v>
      </c>
      <c r="H182" s="511"/>
      <c r="I182" s="24"/>
    </row>
    <row r="183" spans="1:38" s="195" customFormat="1" ht="19.5" hidden="1">
      <c r="A183" s="111" t="s">
        <v>344</v>
      </c>
      <c r="B183" s="89" t="s">
        <v>156</v>
      </c>
      <c r="C183" s="89" t="s">
        <v>145</v>
      </c>
      <c r="D183" s="433" t="s">
        <v>204</v>
      </c>
      <c r="E183" s="498"/>
      <c r="F183" s="144" t="s">
        <v>181</v>
      </c>
      <c r="G183" s="89"/>
      <c r="H183" s="534">
        <f>H184</f>
        <v>0</v>
      </c>
      <c r="I183" s="468">
        <f>H192+H191+H189+H188+H186</f>
        <v>0</v>
      </c>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row>
    <row r="184" spans="1:9" s="194" customFormat="1" ht="56.25" hidden="1">
      <c r="A184" s="253" t="s">
        <v>343</v>
      </c>
      <c r="B184" s="106" t="s">
        <v>156</v>
      </c>
      <c r="C184" s="106" t="s">
        <v>145</v>
      </c>
      <c r="D184" s="444" t="s">
        <v>205</v>
      </c>
      <c r="E184" s="571"/>
      <c r="F184" s="128" t="s">
        <v>181</v>
      </c>
      <c r="G184" s="106"/>
      <c r="H184" s="538">
        <f>H185+H187+H190</f>
        <v>0</v>
      </c>
      <c r="I184" s="24"/>
    </row>
    <row r="185" spans="1:9" s="194" customFormat="1" ht="93.75" hidden="1">
      <c r="A185" s="30" t="s">
        <v>346</v>
      </c>
      <c r="B185" s="40" t="s">
        <v>156</v>
      </c>
      <c r="C185" s="196" t="s">
        <v>145</v>
      </c>
      <c r="D185" s="259" t="s">
        <v>205</v>
      </c>
      <c r="E185" s="561"/>
      <c r="F185" s="44" t="s">
        <v>345</v>
      </c>
      <c r="G185" s="197"/>
      <c r="H185" s="510">
        <f>+H186</f>
        <v>0</v>
      </c>
      <c r="I185" s="24"/>
    </row>
    <row r="186" spans="1:9" s="194" customFormat="1" ht="56.25" hidden="1">
      <c r="A186" s="107" t="s">
        <v>125</v>
      </c>
      <c r="B186" s="73" t="s">
        <v>156</v>
      </c>
      <c r="C186" s="73" t="s">
        <v>145</v>
      </c>
      <c r="D186" s="445" t="s">
        <v>205</v>
      </c>
      <c r="E186" s="570"/>
      <c r="F186" s="254" t="s">
        <v>345</v>
      </c>
      <c r="G186" s="474" t="s">
        <v>120</v>
      </c>
      <c r="H186" s="539">
        <v>0</v>
      </c>
      <c r="I186" s="24"/>
    </row>
    <row r="187" spans="1:9" s="194" customFormat="1" ht="56.25" hidden="1">
      <c r="A187" s="30" t="s">
        <v>348</v>
      </c>
      <c r="B187" s="40" t="s">
        <v>156</v>
      </c>
      <c r="C187" s="196" t="s">
        <v>145</v>
      </c>
      <c r="D187" s="259" t="s">
        <v>205</v>
      </c>
      <c r="E187" s="561"/>
      <c r="F187" s="44" t="s">
        <v>347</v>
      </c>
      <c r="G187" s="197"/>
      <c r="H187" s="510">
        <f>+H188+H189</f>
        <v>0</v>
      </c>
      <c r="I187" s="24"/>
    </row>
    <row r="188" spans="1:9" s="194" customFormat="1" ht="56.25" hidden="1">
      <c r="A188" s="107" t="s">
        <v>125</v>
      </c>
      <c r="B188" s="73" t="s">
        <v>156</v>
      </c>
      <c r="C188" s="73" t="s">
        <v>145</v>
      </c>
      <c r="D188" s="445" t="s">
        <v>205</v>
      </c>
      <c r="E188" s="570"/>
      <c r="F188" s="254" t="s">
        <v>347</v>
      </c>
      <c r="G188" s="474" t="s">
        <v>120</v>
      </c>
      <c r="H188" s="539">
        <v>0</v>
      </c>
      <c r="I188" s="24"/>
    </row>
    <row r="189" spans="1:9" s="194" customFormat="1" ht="19.5" hidden="1">
      <c r="A189" s="410" t="s">
        <v>126</v>
      </c>
      <c r="B189" s="73" t="s">
        <v>156</v>
      </c>
      <c r="C189" s="73" t="s">
        <v>145</v>
      </c>
      <c r="D189" s="445" t="s">
        <v>205</v>
      </c>
      <c r="E189" s="570"/>
      <c r="F189" s="254" t="s">
        <v>347</v>
      </c>
      <c r="G189" s="274" t="s">
        <v>127</v>
      </c>
      <c r="H189" s="525">
        <v>0</v>
      </c>
      <c r="I189" s="24"/>
    </row>
    <row r="190" spans="1:9" s="194" customFormat="1" ht="45" customHeight="1" hidden="1">
      <c r="A190" s="30" t="s">
        <v>350</v>
      </c>
      <c r="B190" s="40" t="s">
        <v>156</v>
      </c>
      <c r="C190" s="196" t="s">
        <v>145</v>
      </c>
      <c r="D190" s="259" t="s">
        <v>205</v>
      </c>
      <c r="E190" s="561"/>
      <c r="F190" s="44" t="s">
        <v>349</v>
      </c>
      <c r="G190" s="197"/>
      <c r="H190" s="510">
        <f>+H191+H192</f>
        <v>0</v>
      </c>
      <c r="I190" s="24"/>
    </row>
    <row r="191" spans="1:9" s="194" customFormat="1" ht="56.25" hidden="1">
      <c r="A191" s="107" t="s">
        <v>125</v>
      </c>
      <c r="B191" s="73" t="s">
        <v>156</v>
      </c>
      <c r="C191" s="73" t="s">
        <v>145</v>
      </c>
      <c r="D191" s="445" t="s">
        <v>205</v>
      </c>
      <c r="E191" s="570"/>
      <c r="F191" s="254" t="s">
        <v>349</v>
      </c>
      <c r="G191" s="474" t="s">
        <v>120</v>
      </c>
      <c r="H191" s="539">
        <v>0</v>
      </c>
      <c r="I191" s="24"/>
    </row>
    <row r="192" spans="1:9" s="194" customFormat="1" ht="19.5" hidden="1">
      <c r="A192" s="410" t="s">
        <v>126</v>
      </c>
      <c r="B192" s="73" t="s">
        <v>156</v>
      </c>
      <c r="C192" s="73" t="s">
        <v>145</v>
      </c>
      <c r="D192" s="445" t="s">
        <v>205</v>
      </c>
      <c r="E192" s="570"/>
      <c r="F192" s="254" t="s">
        <v>349</v>
      </c>
      <c r="G192" s="60" t="s">
        <v>127</v>
      </c>
      <c r="H192" s="511">
        <v>0</v>
      </c>
      <c r="I192" s="24"/>
    </row>
    <row r="193" spans="1:9" s="125" customFormat="1" ht="18.75" hidden="1">
      <c r="A193" s="110" t="s">
        <v>384</v>
      </c>
      <c r="B193" s="70" t="s">
        <v>156</v>
      </c>
      <c r="C193" s="70" t="s">
        <v>156</v>
      </c>
      <c r="D193" s="55"/>
      <c r="E193" s="549"/>
      <c r="F193" s="56"/>
      <c r="G193" s="70"/>
      <c r="H193" s="537">
        <f>+H194+H201</f>
        <v>0</v>
      </c>
      <c r="I193" s="82"/>
    </row>
    <row r="194" spans="1:9" s="216" customFormat="1" ht="56.25" hidden="1">
      <c r="A194" s="111" t="s">
        <v>335</v>
      </c>
      <c r="B194" s="89" t="s">
        <v>156</v>
      </c>
      <c r="C194" s="89" t="s">
        <v>118</v>
      </c>
      <c r="D194" s="433" t="s">
        <v>328</v>
      </c>
      <c r="E194" s="498"/>
      <c r="F194" s="144" t="s">
        <v>181</v>
      </c>
      <c r="G194" s="89"/>
      <c r="H194" s="534">
        <f>H198+H195</f>
        <v>0</v>
      </c>
      <c r="I194" s="6"/>
    </row>
    <row r="195" spans="1:9" s="125" customFormat="1" ht="75" hidden="1">
      <c r="A195" s="10" t="s">
        <v>338</v>
      </c>
      <c r="B195" s="101" t="s">
        <v>156</v>
      </c>
      <c r="C195" s="192" t="s">
        <v>119</v>
      </c>
      <c r="D195" s="443" t="s">
        <v>193</v>
      </c>
      <c r="E195" s="568"/>
      <c r="F195" s="116" t="s">
        <v>181</v>
      </c>
      <c r="G195" s="193"/>
      <c r="H195" s="509">
        <f>+H196</f>
        <v>0</v>
      </c>
      <c r="I195" s="82"/>
    </row>
    <row r="196" spans="1:9" s="125" customFormat="1" ht="77.25" customHeight="1" hidden="1">
      <c r="A196" s="30" t="s">
        <v>340</v>
      </c>
      <c r="B196" s="40" t="s">
        <v>156</v>
      </c>
      <c r="C196" s="196" t="s">
        <v>119</v>
      </c>
      <c r="D196" s="259" t="s">
        <v>193</v>
      </c>
      <c r="E196" s="561"/>
      <c r="F196" s="44" t="s">
        <v>339</v>
      </c>
      <c r="G196" s="197"/>
      <c r="H196" s="510">
        <f>H197</f>
        <v>0</v>
      </c>
      <c r="I196" s="82"/>
    </row>
    <row r="197" spans="1:9" s="125" customFormat="1" ht="56.25" hidden="1">
      <c r="A197" s="107" t="s">
        <v>125</v>
      </c>
      <c r="B197" s="73" t="s">
        <v>156</v>
      </c>
      <c r="C197" s="73" t="s">
        <v>119</v>
      </c>
      <c r="D197" s="445" t="s">
        <v>193</v>
      </c>
      <c r="E197" s="570"/>
      <c r="F197" s="254" t="s">
        <v>339</v>
      </c>
      <c r="G197" s="12" t="s">
        <v>120</v>
      </c>
      <c r="H197" s="518">
        <v>0</v>
      </c>
      <c r="I197" s="82"/>
    </row>
    <row r="198" spans="1:9" s="216" customFormat="1" ht="61.5" customHeight="1" hidden="1">
      <c r="A198" s="253" t="s">
        <v>337</v>
      </c>
      <c r="B198" s="106" t="s">
        <v>156</v>
      </c>
      <c r="C198" s="106" t="s">
        <v>118</v>
      </c>
      <c r="D198" s="444" t="s">
        <v>325</v>
      </c>
      <c r="E198" s="571"/>
      <c r="F198" s="128" t="s">
        <v>181</v>
      </c>
      <c r="G198" s="106"/>
      <c r="H198" s="538">
        <f>H199</f>
        <v>0</v>
      </c>
      <c r="I198" s="6"/>
    </row>
    <row r="199" spans="1:9" s="216" customFormat="1" ht="114" customHeight="1" hidden="1">
      <c r="A199" s="30" t="s">
        <v>330</v>
      </c>
      <c r="B199" s="40" t="s">
        <v>156</v>
      </c>
      <c r="C199" s="196" t="s">
        <v>118</v>
      </c>
      <c r="D199" s="259" t="s">
        <v>325</v>
      </c>
      <c r="E199" s="561"/>
      <c r="F199" s="44" t="s">
        <v>329</v>
      </c>
      <c r="G199" s="197"/>
      <c r="H199" s="510">
        <f>+H200</f>
        <v>0</v>
      </c>
      <c r="I199" s="6"/>
    </row>
    <row r="200" spans="1:9" s="216" customFormat="1" ht="56.25" hidden="1">
      <c r="A200" s="107" t="s">
        <v>125</v>
      </c>
      <c r="B200" s="73" t="s">
        <v>156</v>
      </c>
      <c r="C200" s="73" t="s">
        <v>118</v>
      </c>
      <c r="D200" s="445" t="s">
        <v>325</v>
      </c>
      <c r="E200" s="570"/>
      <c r="F200" s="475" t="s">
        <v>329</v>
      </c>
      <c r="G200" s="12" t="s">
        <v>120</v>
      </c>
      <c r="H200" s="518">
        <v>0</v>
      </c>
      <c r="I200" s="6"/>
    </row>
    <row r="201" spans="1:38" s="195" customFormat="1" ht="19.5" hidden="1">
      <c r="A201" s="111" t="s">
        <v>344</v>
      </c>
      <c r="B201" s="89" t="s">
        <v>156</v>
      </c>
      <c r="C201" s="89" t="s">
        <v>145</v>
      </c>
      <c r="D201" s="433" t="s">
        <v>204</v>
      </c>
      <c r="E201" s="498"/>
      <c r="F201" s="144" t="s">
        <v>181</v>
      </c>
      <c r="G201" s="89"/>
      <c r="H201" s="534">
        <f>H202</f>
        <v>0</v>
      </c>
      <c r="I201" s="468"/>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row>
    <row r="202" spans="1:9" s="194" customFormat="1" ht="56.25" hidden="1">
      <c r="A202" s="253" t="s">
        <v>343</v>
      </c>
      <c r="B202" s="106" t="s">
        <v>156</v>
      </c>
      <c r="C202" s="106" t="s">
        <v>145</v>
      </c>
      <c r="D202" s="444" t="s">
        <v>205</v>
      </c>
      <c r="E202" s="571"/>
      <c r="F202" s="128" t="s">
        <v>181</v>
      </c>
      <c r="G202" s="106"/>
      <c r="H202" s="538">
        <f>H203+H205+H207</f>
        <v>0</v>
      </c>
      <c r="I202" s="24"/>
    </row>
    <row r="203" spans="1:9" s="194" customFormat="1" ht="93.75" hidden="1">
      <c r="A203" s="30" t="s">
        <v>346</v>
      </c>
      <c r="B203" s="40" t="s">
        <v>156</v>
      </c>
      <c r="C203" s="196" t="s">
        <v>145</v>
      </c>
      <c r="D203" s="259" t="s">
        <v>205</v>
      </c>
      <c r="E203" s="561"/>
      <c r="F203" s="44" t="s">
        <v>345</v>
      </c>
      <c r="G203" s="197"/>
      <c r="H203" s="510">
        <f>+H204</f>
        <v>0</v>
      </c>
      <c r="I203" s="24"/>
    </row>
    <row r="204" spans="1:9" s="194" customFormat="1" ht="56.25" hidden="1">
      <c r="A204" s="107" t="s">
        <v>125</v>
      </c>
      <c r="B204" s="73" t="s">
        <v>156</v>
      </c>
      <c r="C204" s="73" t="s">
        <v>145</v>
      </c>
      <c r="D204" s="445" t="s">
        <v>205</v>
      </c>
      <c r="E204" s="570"/>
      <c r="F204" s="254" t="s">
        <v>345</v>
      </c>
      <c r="G204" s="12" t="s">
        <v>120</v>
      </c>
      <c r="H204" s="518">
        <v>0</v>
      </c>
      <c r="I204" s="24"/>
    </row>
    <row r="205" spans="1:9" s="194" customFormat="1" ht="56.25" hidden="1">
      <c r="A205" s="30" t="s">
        <v>348</v>
      </c>
      <c r="B205" s="40" t="s">
        <v>156</v>
      </c>
      <c r="C205" s="196" t="s">
        <v>145</v>
      </c>
      <c r="D205" s="259" t="s">
        <v>205</v>
      </c>
      <c r="E205" s="561"/>
      <c r="F205" s="44" t="s">
        <v>347</v>
      </c>
      <c r="G205" s="197"/>
      <c r="H205" s="510">
        <f>+H206</f>
        <v>0</v>
      </c>
      <c r="I205" s="24"/>
    </row>
    <row r="206" spans="1:9" s="194" customFormat="1" ht="56.25" hidden="1">
      <c r="A206" s="107" t="s">
        <v>125</v>
      </c>
      <c r="B206" s="73" t="s">
        <v>156</v>
      </c>
      <c r="C206" s="73" t="s">
        <v>145</v>
      </c>
      <c r="D206" s="445" t="s">
        <v>205</v>
      </c>
      <c r="E206" s="570"/>
      <c r="F206" s="254" t="s">
        <v>347</v>
      </c>
      <c r="G206" s="12" t="s">
        <v>120</v>
      </c>
      <c r="H206" s="518">
        <v>0</v>
      </c>
      <c r="I206" s="24"/>
    </row>
    <row r="207" spans="1:9" s="194" customFormat="1" ht="45" customHeight="1" hidden="1">
      <c r="A207" s="30" t="s">
        <v>350</v>
      </c>
      <c r="B207" s="40" t="s">
        <v>156</v>
      </c>
      <c r="C207" s="196" t="s">
        <v>145</v>
      </c>
      <c r="D207" s="259" t="s">
        <v>205</v>
      </c>
      <c r="E207" s="561"/>
      <c r="F207" s="44" t="s">
        <v>349</v>
      </c>
      <c r="G207" s="197"/>
      <c r="H207" s="510">
        <f>+H208</f>
        <v>0</v>
      </c>
      <c r="I207" s="24"/>
    </row>
    <row r="208" spans="1:9" s="194" customFormat="1" ht="56.25" hidden="1">
      <c r="A208" s="107" t="s">
        <v>125</v>
      </c>
      <c r="B208" s="73" t="s">
        <v>156</v>
      </c>
      <c r="C208" s="73" t="s">
        <v>145</v>
      </c>
      <c r="D208" s="445" t="s">
        <v>205</v>
      </c>
      <c r="E208" s="570"/>
      <c r="F208" s="254" t="s">
        <v>349</v>
      </c>
      <c r="G208" s="12" t="s">
        <v>120</v>
      </c>
      <c r="H208" s="518">
        <v>0</v>
      </c>
      <c r="I208" s="24"/>
    </row>
    <row r="209" spans="1:9" s="194" customFormat="1" ht="19.5">
      <c r="A209" s="156" t="s">
        <v>169</v>
      </c>
      <c r="B209" s="20" t="s">
        <v>134</v>
      </c>
      <c r="C209" s="95"/>
      <c r="D209" s="448"/>
      <c r="E209" s="598"/>
      <c r="F209" s="161"/>
      <c r="G209" s="257"/>
      <c r="H209" s="541">
        <f>+H210</f>
        <v>40000</v>
      </c>
      <c r="I209" s="24"/>
    </row>
    <row r="210" spans="1:9" s="194" customFormat="1" ht="19.5">
      <c r="A210" s="155" t="s">
        <v>170</v>
      </c>
      <c r="B210" s="22" t="s">
        <v>134</v>
      </c>
      <c r="C210" s="96" t="s">
        <v>134</v>
      </c>
      <c r="D210" s="449"/>
      <c r="E210" s="556"/>
      <c r="F210" s="162"/>
      <c r="G210" s="258"/>
      <c r="H210" s="512">
        <f>+H211</f>
        <v>40000</v>
      </c>
      <c r="I210" s="24"/>
    </row>
    <row r="211" spans="1:9" s="194" customFormat="1" ht="55.5" customHeight="1">
      <c r="A211" s="157" t="s">
        <v>631</v>
      </c>
      <c r="B211" s="87" t="s">
        <v>134</v>
      </c>
      <c r="C211" s="214" t="s">
        <v>134</v>
      </c>
      <c r="D211" s="421" t="s">
        <v>196</v>
      </c>
      <c r="E211" s="555"/>
      <c r="F211" s="2" t="s">
        <v>181</v>
      </c>
      <c r="G211" s="215"/>
      <c r="H211" s="529">
        <f>+H212</f>
        <v>40000</v>
      </c>
      <c r="I211" s="24"/>
    </row>
    <row r="212" spans="1:9" s="194" customFormat="1" ht="78.75" customHeight="1">
      <c r="A212" s="158" t="s">
        <v>632</v>
      </c>
      <c r="B212" s="79" t="s">
        <v>134</v>
      </c>
      <c r="C212" s="217" t="s">
        <v>134</v>
      </c>
      <c r="D212" s="450" t="s">
        <v>171</v>
      </c>
      <c r="E212" s="551"/>
      <c r="F212" s="3" t="s">
        <v>181</v>
      </c>
      <c r="G212" s="212"/>
      <c r="H212" s="530">
        <f>H213</f>
        <v>40000</v>
      </c>
      <c r="I212" s="24"/>
    </row>
    <row r="213" spans="1:9" s="194" customFormat="1" ht="32.25" customHeight="1">
      <c r="A213" s="636" t="s">
        <v>428</v>
      </c>
      <c r="B213" s="579" t="s">
        <v>134</v>
      </c>
      <c r="C213" s="580" t="s">
        <v>134</v>
      </c>
      <c r="D213" s="637" t="s">
        <v>429</v>
      </c>
      <c r="E213" s="638" t="s">
        <v>118</v>
      </c>
      <c r="F213" s="639" t="s">
        <v>430</v>
      </c>
      <c r="G213" s="581"/>
      <c r="H213" s="603">
        <f>H214</f>
        <v>40000</v>
      </c>
      <c r="I213" s="24"/>
    </row>
    <row r="214" spans="1:9" s="194" customFormat="1" ht="19.5">
      <c r="A214" s="159" t="s">
        <v>197</v>
      </c>
      <c r="B214" s="32" t="s">
        <v>134</v>
      </c>
      <c r="C214" s="259" t="s">
        <v>134</v>
      </c>
      <c r="D214" s="451" t="s">
        <v>171</v>
      </c>
      <c r="E214" s="552" t="s">
        <v>118</v>
      </c>
      <c r="F214" s="31" t="s">
        <v>430</v>
      </c>
      <c r="G214" s="213"/>
      <c r="H214" s="524">
        <f>+H215</f>
        <v>40000</v>
      </c>
      <c r="I214" s="24"/>
    </row>
    <row r="215" spans="1:9" s="194" customFormat="1" ht="23.25" customHeight="1">
      <c r="A215" s="119" t="s">
        <v>126</v>
      </c>
      <c r="B215" s="260" t="s">
        <v>134</v>
      </c>
      <c r="C215" s="261" t="s">
        <v>134</v>
      </c>
      <c r="D215" s="452" t="s">
        <v>171</v>
      </c>
      <c r="E215" s="553" t="s">
        <v>118</v>
      </c>
      <c r="F215" s="4" t="s">
        <v>430</v>
      </c>
      <c r="G215" s="262" t="s">
        <v>127</v>
      </c>
      <c r="H215" s="526">
        <v>40000</v>
      </c>
      <c r="I215" s="24"/>
    </row>
    <row r="216" spans="1:9" s="125" customFormat="1" ht="18.75">
      <c r="A216" s="123" t="s">
        <v>159</v>
      </c>
      <c r="B216" s="124" t="s">
        <v>160</v>
      </c>
      <c r="C216" s="124"/>
      <c r="D216" s="92"/>
      <c r="E216" s="548"/>
      <c r="F216" s="93"/>
      <c r="G216" s="124"/>
      <c r="H216" s="506">
        <f>+H217+H240</f>
        <v>5167475.6</v>
      </c>
      <c r="I216" s="413">
        <f>H244+H239+H236+H235+H224+H223+H222</f>
        <v>3515475.5999999996</v>
      </c>
    </row>
    <row r="217" spans="1:9" s="125" customFormat="1" ht="18.75">
      <c r="A217" s="41" t="s">
        <v>161</v>
      </c>
      <c r="B217" s="182" t="s">
        <v>160</v>
      </c>
      <c r="C217" s="182" t="s">
        <v>118</v>
      </c>
      <c r="D217" s="104"/>
      <c r="E217" s="554"/>
      <c r="F217" s="105"/>
      <c r="G217" s="182"/>
      <c r="H217" s="507">
        <f>+H218</f>
        <v>5167475.6</v>
      </c>
      <c r="I217" s="82"/>
    </row>
    <row r="218" spans="1:9" s="125" customFormat="1" ht="57" customHeight="1">
      <c r="A218" s="263" t="s">
        <v>624</v>
      </c>
      <c r="B218" s="87" t="s">
        <v>160</v>
      </c>
      <c r="C218" s="87" t="s">
        <v>118</v>
      </c>
      <c r="D218" s="433" t="s">
        <v>180</v>
      </c>
      <c r="E218" s="498" t="s">
        <v>395</v>
      </c>
      <c r="F218" s="144" t="s">
        <v>397</v>
      </c>
      <c r="G218" s="264"/>
      <c r="H218" s="514">
        <f>+H219+H231</f>
        <v>5167475.6</v>
      </c>
      <c r="I218" s="82"/>
    </row>
    <row r="219" spans="1:9" s="125" customFormat="1" ht="60.75" customHeight="1">
      <c r="A219" s="49" t="s">
        <v>625</v>
      </c>
      <c r="B219" s="79" t="s">
        <v>160</v>
      </c>
      <c r="C219" s="79" t="s">
        <v>118</v>
      </c>
      <c r="D219" s="444" t="s">
        <v>182</v>
      </c>
      <c r="E219" s="571" t="s">
        <v>395</v>
      </c>
      <c r="F219" s="128" t="s">
        <v>397</v>
      </c>
      <c r="G219" s="79"/>
      <c r="H219" s="516">
        <f>H220</f>
        <v>5167475.6</v>
      </c>
      <c r="I219" s="82"/>
    </row>
    <row r="220" spans="1:9" s="125" customFormat="1" ht="36" customHeight="1">
      <c r="A220" s="600" t="s">
        <v>431</v>
      </c>
      <c r="B220" s="579" t="s">
        <v>160</v>
      </c>
      <c r="C220" s="580" t="s">
        <v>118</v>
      </c>
      <c r="D220" s="640" t="s">
        <v>182</v>
      </c>
      <c r="E220" s="641" t="s">
        <v>118</v>
      </c>
      <c r="F220" s="642" t="s">
        <v>403</v>
      </c>
      <c r="G220" s="581"/>
      <c r="H220" s="582">
        <f>H221+H225+H227+H229</f>
        <v>5167475.6</v>
      </c>
      <c r="I220" s="82"/>
    </row>
    <row r="221" spans="1:9" s="125" customFormat="1" ht="32.25" customHeight="1">
      <c r="A221" s="83" t="s">
        <v>184</v>
      </c>
      <c r="B221" s="32" t="s">
        <v>160</v>
      </c>
      <c r="C221" s="259" t="s">
        <v>118</v>
      </c>
      <c r="D221" s="436" t="s">
        <v>182</v>
      </c>
      <c r="E221" s="564" t="s">
        <v>118</v>
      </c>
      <c r="F221" s="265" t="s">
        <v>403</v>
      </c>
      <c r="G221" s="213"/>
      <c r="H221" s="517">
        <f>SUM(H222:H224)</f>
        <v>3515475.6</v>
      </c>
      <c r="I221" s="82"/>
    </row>
    <row r="222" spans="1:9" s="125" customFormat="1" ht="42" customHeight="1">
      <c r="A222" s="121" t="s">
        <v>125</v>
      </c>
      <c r="B222" s="12" t="s">
        <v>160</v>
      </c>
      <c r="C222" s="12" t="s">
        <v>118</v>
      </c>
      <c r="D222" s="435" t="s">
        <v>182</v>
      </c>
      <c r="E222" s="565" t="s">
        <v>118</v>
      </c>
      <c r="F222" s="266" t="s">
        <v>403</v>
      </c>
      <c r="G222" s="12" t="s">
        <v>120</v>
      </c>
      <c r="H222" s="518">
        <v>1229608.8</v>
      </c>
      <c r="I222" s="82"/>
    </row>
    <row r="223" spans="1:9" s="125" customFormat="1" ht="21" customHeight="1">
      <c r="A223" s="85" t="s">
        <v>126</v>
      </c>
      <c r="B223" s="12" t="s">
        <v>160</v>
      </c>
      <c r="C223" s="12" t="s">
        <v>118</v>
      </c>
      <c r="D223" s="435" t="s">
        <v>182</v>
      </c>
      <c r="E223" s="565" t="s">
        <v>118</v>
      </c>
      <c r="F223" s="266" t="s">
        <v>403</v>
      </c>
      <c r="G223" s="12" t="s">
        <v>127</v>
      </c>
      <c r="H223" s="518">
        <f>1345055.3+17950+255740+10010+62600+245651.5+83300</f>
        <v>2020306.8</v>
      </c>
      <c r="I223" s="82"/>
    </row>
    <row r="224" spans="1:9" s="125" customFormat="1" ht="22.5" customHeight="1">
      <c r="A224" s="85" t="s">
        <v>128</v>
      </c>
      <c r="B224" s="12" t="s">
        <v>160</v>
      </c>
      <c r="C224" s="12" t="s">
        <v>118</v>
      </c>
      <c r="D224" s="435" t="s">
        <v>182</v>
      </c>
      <c r="E224" s="565" t="s">
        <v>118</v>
      </c>
      <c r="F224" s="266" t="s">
        <v>403</v>
      </c>
      <c r="G224" s="12" t="s">
        <v>129</v>
      </c>
      <c r="H224" s="518">
        <v>265560</v>
      </c>
      <c r="I224" s="82"/>
    </row>
    <row r="225" spans="1:9" s="125" customFormat="1" ht="22.5" customHeight="1">
      <c r="A225" s="476" t="s">
        <v>436</v>
      </c>
      <c r="B225" s="477" t="s">
        <v>386</v>
      </c>
      <c r="C225" s="477" t="s">
        <v>387</v>
      </c>
      <c r="D225" s="478" t="s">
        <v>182</v>
      </c>
      <c r="E225" s="574" t="s">
        <v>118</v>
      </c>
      <c r="F225" s="479" t="s">
        <v>437</v>
      </c>
      <c r="G225" s="477"/>
      <c r="H225" s="542">
        <f>H226</f>
        <v>152000</v>
      </c>
      <c r="I225" s="82"/>
    </row>
    <row r="226" spans="1:9" s="125" customFormat="1" ht="22.5" customHeight="1">
      <c r="A226" s="121" t="s">
        <v>126</v>
      </c>
      <c r="B226" s="12" t="s">
        <v>386</v>
      </c>
      <c r="C226" s="12" t="s">
        <v>387</v>
      </c>
      <c r="D226" s="437" t="s">
        <v>182</v>
      </c>
      <c r="E226" s="563" t="s">
        <v>118</v>
      </c>
      <c r="F226" s="643" t="s">
        <v>437</v>
      </c>
      <c r="G226" s="12" t="s">
        <v>127</v>
      </c>
      <c r="H226" s="518">
        <v>152000</v>
      </c>
      <c r="I226" s="82"/>
    </row>
    <row r="227" spans="1:9" s="125" customFormat="1" ht="22.5" customHeight="1">
      <c r="A227" s="476" t="s">
        <v>433</v>
      </c>
      <c r="B227" s="477" t="s">
        <v>386</v>
      </c>
      <c r="C227" s="477" t="s">
        <v>387</v>
      </c>
      <c r="D227" s="478" t="s">
        <v>182</v>
      </c>
      <c r="E227" s="574" t="s">
        <v>118</v>
      </c>
      <c r="F227" s="479" t="s">
        <v>434</v>
      </c>
      <c r="G227" s="477"/>
      <c r="H227" s="542">
        <f>H228</f>
        <v>1500000</v>
      </c>
      <c r="I227" s="82"/>
    </row>
    <row r="228" spans="1:9" s="125" customFormat="1" ht="22.5" customHeight="1">
      <c r="A228" s="121" t="s">
        <v>126</v>
      </c>
      <c r="B228" s="12" t="s">
        <v>386</v>
      </c>
      <c r="C228" s="12" t="s">
        <v>387</v>
      </c>
      <c r="D228" s="437" t="s">
        <v>182</v>
      </c>
      <c r="E228" s="563" t="s">
        <v>118</v>
      </c>
      <c r="F228" s="643" t="s">
        <v>434</v>
      </c>
      <c r="G228" s="12" t="s">
        <v>127</v>
      </c>
      <c r="H228" s="518">
        <v>1500000</v>
      </c>
      <c r="I228" s="82"/>
    </row>
    <row r="229" spans="1:9" s="125" customFormat="1" ht="22.5" customHeight="1" hidden="1">
      <c r="A229" s="476" t="s">
        <v>432</v>
      </c>
      <c r="B229" s="477" t="s">
        <v>386</v>
      </c>
      <c r="C229" s="477" t="s">
        <v>387</v>
      </c>
      <c r="D229" s="478" t="s">
        <v>182</v>
      </c>
      <c r="E229" s="574" t="s">
        <v>118</v>
      </c>
      <c r="F229" s="479" t="s">
        <v>435</v>
      </c>
      <c r="G229" s="477"/>
      <c r="H229" s="542">
        <f>H230</f>
        <v>0</v>
      </c>
      <c r="I229" s="82"/>
    </row>
    <row r="230" spans="1:9" s="125" customFormat="1" ht="22.5" customHeight="1" hidden="1">
      <c r="A230" s="121" t="s">
        <v>125</v>
      </c>
      <c r="B230" s="12" t="s">
        <v>386</v>
      </c>
      <c r="C230" s="12" t="s">
        <v>387</v>
      </c>
      <c r="D230" s="437" t="s">
        <v>182</v>
      </c>
      <c r="E230" s="563" t="s">
        <v>118</v>
      </c>
      <c r="F230" s="643" t="s">
        <v>435</v>
      </c>
      <c r="G230" s="12" t="s">
        <v>120</v>
      </c>
      <c r="H230" s="518">
        <v>0</v>
      </c>
      <c r="I230" s="82"/>
    </row>
    <row r="231" spans="1:9" s="125" customFormat="1" ht="62.25" customHeight="1" hidden="1">
      <c r="A231" s="49" t="s">
        <v>626</v>
      </c>
      <c r="B231" s="79" t="s">
        <v>160</v>
      </c>
      <c r="C231" s="79" t="s">
        <v>118</v>
      </c>
      <c r="D231" s="444" t="s">
        <v>354</v>
      </c>
      <c r="E231" s="571"/>
      <c r="F231" s="128" t="s">
        <v>181</v>
      </c>
      <c r="G231" s="79"/>
      <c r="H231" s="516">
        <f>H232</f>
        <v>0</v>
      </c>
      <c r="I231" s="82"/>
    </row>
    <row r="232" spans="1:9" s="125" customFormat="1" ht="37.5" customHeight="1" hidden="1">
      <c r="A232" s="600" t="s">
        <v>438</v>
      </c>
      <c r="B232" s="579" t="s">
        <v>160</v>
      </c>
      <c r="C232" s="580" t="s">
        <v>118</v>
      </c>
      <c r="D232" s="640" t="s">
        <v>354</v>
      </c>
      <c r="E232" s="641" t="s">
        <v>118</v>
      </c>
      <c r="F232" s="642" t="s">
        <v>403</v>
      </c>
      <c r="G232" s="581"/>
      <c r="H232" s="582">
        <f>H233+H238</f>
        <v>0</v>
      </c>
      <c r="I232" s="82"/>
    </row>
    <row r="233" spans="1:9" s="125" customFormat="1" ht="22.5" customHeight="1" hidden="1">
      <c r="A233" s="83" t="s">
        <v>184</v>
      </c>
      <c r="B233" s="32" t="s">
        <v>160</v>
      </c>
      <c r="C233" s="259" t="s">
        <v>118</v>
      </c>
      <c r="D233" s="436" t="s">
        <v>354</v>
      </c>
      <c r="E233" s="564" t="s">
        <v>118</v>
      </c>
      <c r="F233" s="265" t="s">
        <v>403</v>
      </c>
      <c r="G233" s="213"/>
      <c r="H233" s="517">
        <f>SUM(H234:H236)</f>
        <v>0</v>
      </c>
      <c r="I233" s="82"/>
    </row>
    <row r="234" spans="1:9" s="125" customFormat="1" ht="22.5" customHeight="1" hidden="1">
      <c r="A234" s="121" t="s">
        <v>125</v>
      </c>
      <c r="B234" s="12" t="s">
        <v>160</v>
      </c>
      <c r="C234" s="12" t="s">
        <v>118</v>
      </c>
      <c r="D234" s="435" t="s">
        <v>182</v>
      </c>
      <c r="E234" s="565"/>
      <c r="F234" s="266" t="s">
        <v>183</v>
      </c>
      <c r="G234" s="12" t="s">
        <v>120</v>
      </c>
      <c r="H234" s="518">
        <v>0</v>
      </c>
      <c r="I234" s="82"/>
    </row>
    <row r="235" spans="1:9" s="125" customFormat="1" ht="22.5" customHeight="1" hidden="1">
      <c r="A235" s="85" t="s">
        <v>126</v>
      </c>
      <c r="B235" s="12" t="s">
        <v>160</v>
      </c>
      <c r="C235" s="12" t="s">
        <v>118</v>
      </c>
      <c r="D235" s="435" t="s">
        <v>354</v>
      </c>
      <c r="E235" s="565" t="s">
        <v>118</v>
      </c>
      <c r="F235" s="266" t="s">
        <v>403</v>
      </c>
      <c r="G235" s="12" t="s">
        <v>127</v>
      </c>
      <c r="H235" s="518">
        <v>0</v>
      </c>
      <c r="I235" s="82"/>
    </row>
    <row r="236" spans="1:38" s="195" customFormat="1" ht="19.5" hidden="1">
      <c r="A236" s="85" t="s">
        <v>128</v>
      </c>
      <c r="B236" s="12" t="s">
        <v>160</v>
      </c>
      <c r="C236" s="12" t="s">
        <v>118</v>
      </c>
      <c r="D236" s="435" t="s">
        <v>354</v>
      </c>
      <c r="E236" s="565" t="s">
        <v>118</v>
      </c>
      <c r="F236" s="266" t="s">
        <v>403</v>
      </c>
      <c r="G236" s="12" t="s">
        <v>129</v>
      </c>
      <c r="H236" s="518">
        <v>0</v>
      </c>
      <c r="I236" s="2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row>
    <row r="237" spans="1:38" s="195" customFormat="1" ht="19.5" hidden="1">
      <c r="A237" s="85"/>
      <c r="B237" s="12"/>
      <c r="C237" s="12"/>
      <c r="D237" s="435"/>
      <c r="E237" s="570"/>
      <c r="F237" s="4"/>
      <c r="G237" s="12"/>
      <c r="H237" s="518"/>
      <c r="I237" s="2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row>
    <row r="238" spans="1:38" s="195" customFormat="1" ht="56.25" hidden="1">
      <c r="A238" s="120" t="s">
        <v>353</v>
      </c>
      <c r="B238" s="32" t="s">
        <v>160</v>
      </c>
      <c r="C238" s="259" t="s">
        <v>118</v>
      </c>
      <c r="D238" s="220" t="s">
        <v>354</v>
      </c>
      <c r="E238" s="552" t="s">
        <v>118</v>
      </c>
      <c r="F238" s="31" t="s">
        <v>439</v>
      </c>
      <c r="G238" s="40"/>
      <c r="H238" s="510">
        <f>+H239</f>
        <v>0</v>
      </c>
      <c r="I238" s="2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row>
    <row r="239" spans="1:38" s="195" customFormat="1" ht="56.25" hidden="1">
      <c r="A239" s="121" t="s">
        <v>125</v>
      </c>
      <c r="B239" s="12" t="s">
        <v>160</v>
      </c>
      <c r="C239" s="12" t="s">
        <v>118</v>
      </c>
      <c r="D239" s="435" t="s">
        <v>354</v>
      </c>
      <c r="E239" s="565" t="s">
        <v>118</v>
      </c>
      <c r="F239" s="266" t="s">
        <v>439</v>
      </c>
      <c r="G239" s="12" t="s">
        <v>120</v>
      </c>
      <c r="H239" s="518">
        <v>0</v>
      </c>
      <c r="I239" s="2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row>
    <row r="240" spans="1:38" s="195" customFormat="1" ht="19.5" hidden="1">
      <c r="A240" s="41" t="s">
        <v>358</v>
      </c>
      <c r="B240" s="182" t="s">
        <v>160</v>
      </c>
      <c r="C240" s="182" t="s">
        <v>124</v>
      </c>
      <c r="D240" s="104"/>
      <c r="E240" s="554"/>
      <c r="F240" s="105"/>
      <c r="G240" s="182"/>
      <c r="H240" s="507">
        <f>+H241</f>
        <v>0</v>
      </c>
      <c r="I240" s="2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row>
    <row r="241" spans="1:38" s="195" customFormat="1" ht="37.5" hidden="1">
      <c r="A241" s="263" t="s">
        <v>285</v>
      </c>
      <c r="B241" s="87" t="s">
        <v>160</v>
      </c>
      <c r="C241" s="87" t="s">
        <v>124</v>
      </c>
      <c r="D241" s="433" t="s">
        <v>180</v>
      </c>
      <c r="E241" s="498"/>
      <c r="F241" s="144" t="s">
        <v>181</v>
      </c>
      <c r="G241" s="264"/>
      <c r="H241" s="514">
        <f>+H242</f>
        <v>0</v>
      </c>
      <c r="I241" s="2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row>
    <row r="242" spans="1:38" s="195" customFormat="1" ht="56.25" hidden="1">
      <c r="A242" s="49" t="s">
        <v>360</v>
      </c>
      <c r="B242" s="79" t="s">
        <v>160</v>
      </c>
      <c r="C242" s="79" t="s">
        <v>124</v>
      </c>
      <c r="D242" s="444" t="s">
        <v>359</v>
      </c>
      <c r="E242" s="571"/>
      <c r="F242" s="128" t="s">
        <v>181</v>
      </c>
      <c r="G242" s="79"/>
      <c r="H242" s="516">
        <f>H243</f>
        <v>0</v>
      </c>
      <c r="I242" s="2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row>
    <row r="243" spans="1:38" s="195" customFormat="1" ht="75" hidden="1">
      <c r="A243" s="83" t="s">
        <v>362</v>
      </c>
      <c r="B243" s="32" t="s">
        <v>160</v>
      </c>
      <c r="C243" s="259" t="s">
        <v>124</v>
      </c>
      <c r="D243" s="436" t="s">
        <v>359</v>
      </c>
      <c r="E243" s="564"/>
      <c r="F243" s="265" t="s">
        <v>361</v>
      </c>
      <c r="G243" s="213"/>
      <c r="H243" s="517">
        <f>SUM(H244:H244)</f>
        <v>0</v>
      </c>
      <c r="I243" s="2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c r="AK243" s="194"/>
      <c r="AL243" s="194"/>
    </row>
    <row r="244" spans="1:38" s="195" customFormat="1" ht="56.25" hidden="1">
      <c r="A244" s="121" t="s">
        <v>125</v>
      </c>
      <c r="B244" s="12" t="s">
        <v>160</v>
      </c>
      <c r="C244" s="12" t="s">
        <v>124</v>
      </c>
      <c r="D244" s="435" t="s">
        <v>359</v>
      </c>
      <c r="E244" s="565"/>
      <c r="F244" s="266" t="s">
        <v>361</v>
      </c>
      <c r="G244" s="12" t="s">
        <v>120</v>
      </c>
      <c r="H244" s="518">
        <v>0</v>
      </c>
      <c r="I244" s="2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row>
    <row r="245" spans="1:9" s="125" customFormat="1" ht="18.75" hidden="1">
      <c r="A245" s="123" t="s">
        <v>162</v>
      </c>
      <c r="B245" s="122">
        <v>10</v>
      </c>
      <c r="C245" s="122"/>
      <c r="D245" s="92"/>
      <c r="E245" s="548"/>
      <c r="F245" s="93"/>
      <c r="G245" s="124"/>
      <c r="H245" s="506">
        <f>+H246+H251</f>
        <v>0</v>
      </c>
      <c r="I245" s="82"/>
    </row>
    <row r="246" spans="1:9" s="125" customFormat="1" ht="18.75" hidden="1">
      <c r="A246" s="41" t="s">
        <v>163</v>
      </c>
      <c r="B246" s="108">
        <v>10</v>
      </c>
      <c r="C246" s="70" t="s">
        <v>118</v>
      </c>
      <c r="D246" s="104"/>
      <c r="E246" s="554"/>
      <c r="F246" s="105"/>
      <c r="G246" s="70"/>
      <c r="H246" s="507">
        <f>H247</f>
        <v>0</v>
      </c>
      <c r="I246" s="82"/>
    </row>
    <row r="247" spans="1:9" s="125" customFormat="1" ht="54" customHeight="1" hidden="1">
      <c r="A247" s="141" t="s">
        <v>176</v>
      </c>
      <c r="B247" s="142">
        <v>10</v>
      </c>
      <c r="C247" s="143" t="s">
        <v>118</v>
      </c>
      <c r="D247" s="433" t="s">
        <v>187</v>
      </c>
      <c r="E247" s="498"/>
      <c r="F247" s="144" t="s">
        <v>181</v>
      </c>
      <c r="G247" s="145"/>
      <c r="H247" s="514">
        <f>H248</f>
        <v>0</v>
      </c>
      <c r="I247" s="82"/>
    </row>
    <row r="248" spans="1:9" s="125" customFormat="1" ht="68.25" customHeight="1" hidden="1">
      <c r="A248" s="126" t="s">
        <v>177</v>
      </c>
      <c r="B248" s="57">
        <v>10</v>
      </c>
      <c r="C248" s="127" t="s">
        <v>118</v>
      </c>
      <c r="D248" s="444" t="s">
        <v>188</v>
      </c>
      <c r="E248" s="571"/>
      <c r="F248" s="128" t="s">
        <v>181</v>
      </c>
      <c r="G248" s="129"/>
      <c r="H248" s="516">
        <f>H249</f>
        <v>0</v>
      </c>
      <c r="I248" s="82"/>
    </row>
    <row r="249" spans="1:9" s="125" customFormat="1" ht="20.25" customHeight="1" hidden="1">
      <c r="A249" s="90" t="s">
        <v>164</v>
      </c>
      <c r="B249" s="133">
        <v>10</v>
      </c>
      <c r="C249" s="134" t="s">
        <v>118</v>
      </c>
      <c r="D249" s="453" t="s">
        <v>188</v>
      </c>
      <c r="E249" s="575"/>
      <c r="F249" s="135" t="s">
        <v>189</v>
      </c>
      <c r="G249" s="136"/>
      <c r="H249" s="517">
        <f>H250</f>
        <v>0</v>
      </c>
      <c r="I249" s="82"/>
    </row>
    <row r="250" spans="1:9" s="125" customFormat="1" ht="20.25" customHeight="1" hidden="1">
      <c r="A250" s="107" t="s">
        <v>165</v>
      </c>
      <c r="B250" s="58">
        <v>10</v>
      </c>
      <c r="C250" s="130" t="s">
        <v>118</v>
      </c>
      <c r="D250" s="437" t="s">
        <v>188</v>
      </c>
      <c r="E250" s="563"/>
      <c r="F250" s="131" t="s">
        <v>189</v>
      </c>
      <c r="G250" s="132" t="s">
        <v>166</v>
      </c>
      <c r="H250" s="518"/>
      <c r="I250" s="82"/>
    </row>
    <row r="251" spans="1:38" s="195" customFormat="1" ht="19.5" hidden="1">
      <c r="A251" s="138" t="s">
        <v>167</v>
      </c>
      <c r="B251" s="137">
        <v>10</v>
      </c>
      <c r="C251" s="139" t="s">
        <v>145</v>
      </c>
      <c r="D251" s="454"/>
      <c r="E251" s="576"/>
      <c r="F251" s="147"/>
      <c r="G251" s="267"/>
      <c r="H251" s="507">
        <f>H252</f>
        <v>0</v>
      </c>
      <c r="I251" s="2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row>
    <row r="252" spans="1:38" s="195" customFormat="1" ht="66" customHeight="1" hidden="1">
      <c r="A252" s="149" t="s">
        <v>286</v>
      </c>
      <c r="B252" s="146">
        <v>10</v>
      </c>
      <c r="C252" s="146" t="s">
        <v>145</v>
      </c>
      <c r="D252" s="433" t="s">
        <v>187</v>
      </c>
      <c r="E252" s="498"/>
      <c r="F252" s="144" t="s">
        <v>181</v>
      </c>
      <c r="G252" s="187"/>
      <c r="H252" s="514">
        <f>H256+H253</f>
        <v>0</v>
      </c>
      <c r="I252" s="2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c r="AK252" s="194"/>
      <c r="AL252" s="194"/>
    </row>
    <row r="253" spans="1:38" s="195" customFormat="1" ht="66" customHeight="1" hidden="1">
      <c r="A253" s="150" t="s">
        <v>355</v>
      </c>
      <c r="B253" s="148" t="s">
        <v>168</v>
      </c>
      <c r="C253" s="140" t="s">
        <v>145</v>
      </c>
      <c r="D253" s="444" t="s">
        <v>188</v>
      </c>
      <c r="E253" s="571"/>
      <c r="F253" s="128" t="s">
        <v>181</v>
      </c>
      <c r="G253" s="268"/>
      <c r="H253" s="516">
        <f>H254</f>
        <v>0</v>
      </c>
      <c r="I253" s="2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row>
    <row r="254" spans="1:38" s="195" customFormat="1" ht="35.25" customHeight="1" hidden="1">
      <c r="A254" s="151" t="s">
        <v>356</v>
      </c>
      <c r="B254" s="152" t="s">
        <v>168</v>
      </c>
      <c r="C254" s="153" t="s">
        <v>145</v>
      </c>
      <c r="D254" s="453" t="s">
        <v>188</v>
      </c>
      <c r="E254" s="575"/>
      <c r="F254" s="135" t="s">
        <v>357</v>
      </c>
      <c r="G254" s="269"/>
      <c r="H254" s="517">
        <f>H255</f>
        <v>0</v>
      </c>
      <c r="I254" s="2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c r="AK254" s="194"/>
      <c r="AL254" s="194"/>
    </row>
    <row r="255" spans="1:38" s="195" customFormat="1" ht="24.75" customHeight="1" hidden="1">
      <c r="A255" s="107" t="s">
        <v>165</v>
      </c>
      <c r="B255" s="154" t="s">
        <v>168</v>
      </c>
      <c r="C255" s="154" t="s">
        <v>145</v>
      </c>
      <c r="D255" s="437" t="s">
        <v>188</v>
      </c>
      <c r="E255" s="563"/>
      <c r="F255" s="131" t="s">
        <v>357</v>
      </c>
      <c r="G255" s="17" t="s">
        <v>166</v>
      </c>
      <c r="H255" s="518">
        <v>0</v>
      </c>
      <c r="I255" s="2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row>
    <row r="256" spans="1:38" s="171" customFormat="1" ht="66" customHeight="1" hidden="1">
      <c r="A256" s="150" t="s">
        <v>287</v>
      </c>
      <c r="B256" s="148" t="s">
        <v>168</v>
      </c>
      <c r="C256" s="140" t="s">
        <v>145</v>
      </c>
      <c r="D256" s="444" t="s">
        <v>288</v>
      </c>
      <c r="E256" s="571"/>
      <c r="F256" s="128" t="s">
        <v>181</v>
      </c>
      <c r="G256" s="268"/>
      <c r="H256" s="516">
        <f>H257</f>
        <v>0</v>
      </c>
      <c r="I256" s="163"/>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row>
    <row r="257" spans="1:38" s="171" customFormat="1" ht="37.5" hidden="1">
      <c r="A257" s="151" t="s">
        <v>290</v>
      </c>
      <c r="B257" s="152" t="s">
        <v>168</v>
      </c>
      <c r="C257" s="153" t="s">
        <v>145</v>
      </c>
      <c r="D257" s="453" t="s">
        <v>288</v>
      </c>
      <c r="E257" s="575"/>
      <c r="F257" s="135" t="s">
        <v>289</v>
      </c>
      <c r="G257" s="269"/>
      <c r="H257" s="517">
        <f>H258</f>
        <v>0</v>
      </c>
      <c r="I257" s="163"/>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row>
    <row r="258" spans="1:38" s="171" customFormat="1" ht="18.75" hidden="1">
      <c r="A258" s="107" t="s">
        <v>165</v>
      </c>
      <c r="B258" s="154" t="s">
        <v>168</v>
      </c>
      <c r="C258" s="154" t="s">
        <v>145</v>
      </c>
      <c r="D258" s="437" t="s">
        <v>288</v>
      </c>
      <c r="E258" s="563"/>
      <c r="F258" s="131" t="s">
        <v>289</v>
      </c>
      <c r="G258" s="17" t="s">
        <v>166</v>
      </c>
      <c r="H258" s="518">
        <v>0</v>
      </c>
      <c r="I258" s="163"/>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row>
    <row r="259" spans="1:38" s="171" customFormat="1" ht="18.75">
      <c r="A259" s="94" t="s">
        <v>172</v>
      </c>
      <c r="B259" s="160">
        <v>11</v>
      </c>
      <c r="C259" s="95"/>
      <c r="D259" s="455"/>
      <c r="E259" s="577"/>
      <c r="F259" s="270"/>
      <c r="G259" s="257"/>
      <c r="H259" s="541">
        <f>+H260</f>
        <v>115000</v>
      </c>
      <c r="I259" s="163"/>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row>
    <row r="260" spans="1:38" s="171" customFormat="1" ht="18.75">
      <c r="A260" s="42" t="s">
        <v>173</v>
      </c>
      <c r="B260" s="46">
        <v>11</v>
      </c>
      <c r="C260" s="96" t="s">
        <v>119</v>
      </c>
      <c r="D260" s="456"/>
      <c r="E260" s="599"/>
      <c r="F260" s="97"/>
      <c r="G260" s="258"/>
      <c r="H260" s="512">
        <f>+H261</f>
        <v>115000</v>
      </c>
      <c r="I260" s="163"/>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row>
    <row r="261" spans="1:38" s="272" customFormat="1" ht="56.25">
      <c r="A261" s="157" t="s">
        <v>629</v>
      </c>
      <c r="B261" s="87" t="s">
        <v>174</v>
      </c>
      <c r="C261" s="214" t="s">
        <v>119</v>
      </c>
      <c r="D261" s="457" t="s">
        <v>196</v>
      </c>
      <c r="E261" s="555" t="s">
        <v>395</v>
      </c>
      <c r="F261" s="2" t="s">
        <v>397</v>
      </c>
      <c r="G261" s="215"/>
      <c r="H261" s="529">
        <f>+H262</f>
        <v>115000</v>
      </c>
      <c r="I261" s="280"/>
      <c r="J261" s="271"/>
      <c r="K261" s="271"/>
      <c r="L261" s="271"/>
      <c r="M261" s="271"/>
      <c r="N261" s="271"/>
      <c r="O261" s="271"/>
      <c r="P261" s="271"/>
      <c r="Q261" s="271"/>
      <c r="R261" s="271"/>
      <c r="S261" s="271"/>
      <c r="T261" s="271"/>
      <c r="U261" s="271"/>
      <c r="V261" s="271"/>
      <c r="W261" s="271"/>
      <c r="X261" s="271"/>
      <c r="Y261" s="271"/>
      <c r="Z261" s="271"/>
      <c r="AA261" s="271"/>
      <c r="AB261" s="271"/>
      <c r="AC261" s="271"/>
      <c r="AD261" s="271"/>
      <c r="AE261" s="271"/>
      <c r="AF261" s="271"/>
      <c r="AG261" s="271"/>
      <c r="AH261" s="271"/>
      <c r="AI261" s="271"/>
      <c r="AJ261" s="271"/>
      <c r="AK261" s="271"/>
      <c r="AL261" s="271"/>
    </row>
    <row r="262" spans="1:38" s="171" customFormat="1" ht="56.25">
      <c r="A262" s="49" t="s">
        <v>630</v>
      </c>
      <c r="B262" s="79" t="s">
        <v>174</v>
      </c>
      <c r="C262" s="217" t="s">
        <v>119</v>
      </c>
      <c r="D262" s="450" t="s">
        <v>175</v>
      </c>
      <c r="E262" s="551" t="s">
        <v>395</v>
      </c>
      <c r="F262" s="3" t="s">
        <v>397</v>
      </c>
      <c r="G262" s="212"/>
      <c r="H262" s="530">
        <f>H263</f>
        <v>115000</v>
      </c>
      <c r="I262" s="163"/>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row>
    <row r="263" spans="1:38" s="171" customFormat="1" ht="37.5">
      <c r="A263" s="644" t="s">
        <v>440</v>
      </c>
      <c r="B263" s="579" t="s">
        <v>174</v>
      </c>
      <c r="C263" s="580" t="s">
        <v>119</v>
      </c>
      <c r="D263" s="637" t="s">
        <v>441</v>
      </c>
      <c r="E263" s="638" t="s">
        <v>118</v>
      </c>
      <c r="F263" s="639" t="s">
        <v>397</v>
      </c>
      <c r="G263" s="581"/>
      <c r="H263" s="603">
        <f>H264+H266</f>
        <v>115000</v>
      </c>
      <c r="I263" s="163"/>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row>
    <row r="264" spans="1:38" s="171" customFormat="1" ht="37.5">
      <c r="A264" s="83" t="s">
        <v>291</v>
      </c>
      <c r="B264" s="32" t="s">
        <v>174</v>
      </c>
      <c r="C264" s="259" t="s">
        <v>119</v>
      </c>
      <c r="D264" s="451" t="s">
        <v>175</v>
      </c>
      <c r="E264" s="552" t="s">
        <v>118</v>
      </c>
      <c r="F264" s="31" t="s">
        <v>442</v>
      </c>
      <c r="G264" s="213"/>
      <c r="H264" s="524">
        <f>+H265</f>
        <v>10000</v>
      </c>
      <c r="I264" s="163"/>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row>
    <row r="265" spans="1:38" s="171" customFormat="1" ht="18.75">
      <c r="A265" s="85" t="s">
        <v>126</v>
      </c>
      <c r="B265" s="60" t="s">
        <v>174</v>
      </c>
      <c r="C265" s="273" t="s">
        <v>119</v>
      </c>
      <c r="D265" s="452" t="s">
        <v>175</v>
      </c>
      <c r="E265" s="553" t="s">
        <v>118</v>
      </c>
      <c r="F265" s="4" t="s">
        <v>442</v>
      </c>
      <c r="G265" s="274" t="s">
        <v>127</v>
      </c>
      <c r="H265" s="526">
        <v>10000</v>
      </c>
      <c r="I265" s="163"/>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row>
    <row r="266" spans="1:38" s="171" customFormat="1" ht="37.5">
      <c r="A266" s="83" t="s">
        <v>292</v>
      </c>
      <c r="B266" s="32" t="s">
        <v>174</v>
      </c>
      <c r="C266" s="259" t="s">
        <v>119</v>
      </c>
      <c r="D266" s="451" t="s">
        <v>175</v>
      </c>
      <c r="E266" s="552" t="s">
        <v>118</v>
      </c>
      <c r="F266" s="31" t="s">
        <v>443</v>
      </c>
      <c r="G266" s="213"/>
      <c r="H266" s="524">
        <f>+H267</f>
        <v>105000</v>
      </c>
      <c r="I266" s="163"/>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row>
    <row r="267" spans="1:38" s="171" customFormat="1" ht="18.75">
      <c r="A267" s="225" t="s">
        <v>126</v>
      </c>
      <c r="B267" s="60" t="s">
        <v>174</v>
      </c>
      <c r="C267" s="60" t="s">
        <v>119</v>
      </c>
      <c r="D267" s="452" t="s">
        <v>175</v>
      </c>
      <c r="E267" s="553" t="s">
        <v>118</v>
      </c>
      <c r="F267" s="4" t="s">
        <v>443</v>
      </c>
      <c r="G267" s="274" t="s">
        <v>127</v>
      </c>
      <c r="H267" s="526">
        <v>105000</v>
      </c>
      <c r="I267" s="163"/>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row>
    <row r="268" spans="1:38" s="171" customFormat="1" ht="18.75">
      <c r="A268" s="470"/>
      <c r="B268" s="471"/>
      <c r="C268" s="471"/>
      <c r="D268" s="471"/>
      <c r="E268" s="471"/>
      <c r="F268" s="472"/>
      <c r="G268" s="471"/>
      <c r="H268" s="543"/>
      <c r="I268" s="163"/>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row>
    <row r="269" spans="1:38" s="171" customFormat="1" ht="18.75">
      <c r="A269" s="470"/>
      <c r="B269" s="471"/>
      <c r="C269" s="471"/>
      <c r="D269" s="471"/>
      <c r="E269" s="471"/>
      <c r="F269" s="472"/>
      <c r="G269" s="471"/>
      <c r="H269" s="543"/>
      <c r="I269" s="163"/>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row>
    <row r="270" spans="1:38" s="171" customFormat="1" ht="18.75">
      <c r="A270" s="9"/>
      <c r="B270" s="13"/>
      <c r="C270" s="275"/>
      <c r="D270" s="275"/>
      <c r="E270" s="275"/>
      <c r="F270" s="277"/>
      <c r="G270" s="13"/>
      <c r="H270" s="544"/>
      <c r="I270" s="163"/>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row>
    <row r="271" spans="1:38" s="171" customFormat="1" ht="18.75">
      <c r="A271" s="9"/>
      <c r="B271" s="13"/>
      <c r="C271" s="275"/>
      <c r="D271" s="275"/>
      <c r="E271" s="275"/>
      <c r="F271" s="277"/>
      <c r="G271" s="13"/>
      <c r="H271" s="544"/>
      <c r="I271" s="163"/>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row>
    <row r="272" spans="1:38" s="171" customFormat="1" ht="18.75">
      <c r="A272" s="9"/>
      <c r="B272" s="13"/>
      <c r="C272" s="275"/>
      <c r="D272" s="275"/>
      <c r="E272" s="275"/>
      <c r="F272" s="277"/>
      <c r="G272" s="13"/>
      <c r="H272" s="544"/>
      <c r="I272" s="163"/>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row>
    <row r="273" spans="1:38" s="171" customFormat="1" ht="18.75">
      <c r="A273" s="9"/>
      <c r="B273" s="13"/>
      <c r="C273" s="275"/>
      <c r="D273" s="275"/>
      <c r="E273" s="275"/>
      <c r="F273" s="277"/>
      <c r="G273" s="13"/>
      <c r="H273" s="544"/>
      <c r="I273" s="163"/>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row>
    <row r="274" spans="1:38" s="171" customFormat="1" ht="18.75">
      <c r="A274" s="9"/>
      <c r="B274" s="13"/>
      <c r="C274" s="275"/>
      <c r="D274" s="275"/>
      <c r="E274" s="275"/>
      <c r="F274" s="277"/>
      <c r="G274" s="13"/>
      <c r="H274" s="544"/>
      <c r="I274" s="163"/>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row>
    <row r="275" spans="1:38" s="171" customFormat="1" ht="18.75">
      <c r="A275" s="9"/>
      <c r="B275" s="13"/>
      <c r="C275" s="275"/>
      <c r="D275" s="275"/>
      <c r="E275" s="275"/>
      <c r="F275" s="277"/>
      <c r="G275" s="13"/>
      <c r="H275" s="544"/>
      <c r="I275" s="163"/>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row>
    <row r="276" spans="1:38" s="171" customFormat="1" ht="18.75">
      <c r="A276" s="9"/>
      <c r="B276" s="13"/>
      <c r="C276" s="275"/>
      <c r="D276" s="275"/>
      <c r="E276" s="275"/>
      <c r="F276" s="277"/>
      <c r="G276" s="13"/>
      <c r="H276" s="544"/>
      <c r="I276" s="163"/>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row>
    <row r="277" spans="1:38" s="171" customFormat="1" ht="18.75">
      <c r="A277" s="9"/>
      <c r="B277" s="13"/>
      <c r="C277" s="275"/>
      <c r="D277" s="275"/>
      <c r="E277" s="275"/>
      <c r="F277" s="277"/>
      <c r="G277" s="13"/>
      <c r="H277" s="544"/>
      <c r="I277" s="163"/>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row>
    <row r="278" spans="1:38" s="171" customFormat="1" ht="18.75">
      <c r="A278" s="9"/>
      <c r="B278" s="13"/>
      <c r="C278" s="275"/>
      <c r="D278" s="275"/>
      <c r="E278" s="275"/>
      <c r="F278" s="277"/>
      <c r="G278" s="13"/>
      <c r="H278" s="544"/>
      <c r="I278" s="163"/>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row>
    <row r="279" spans="1:38" s="171" customFormat="1" ht="18.75">
      <c r="A279" s="9"/>
      <c r="B279" s="13"/>
      <c r="C279" s="275"/>
      <c r="D279" s="275"/>
      <c r="E279" s="275"/>
      <c r="F279" s="277"/>
      <c r="G279" s="13"/>
      <c r="H279" s="544"/>
      <c r="I279" s="163"/>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row>
    <row r="280" spans="1:38" s="171" customFormat="1" ht="18.75">
      <c r="A280" s="9"/>
      <c r="B280" s="13"/>
      <c r="C280" s="275"/>
      <c r="D280" s="275"/>
      <c r="E280" s="275"/>
      <c r="F280" s="277"/>
      <c r="G280" s="13"/>
      <c r="H280" s="544"/>
      <c r="I280" s="163"/>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row>
    <row r="281" spans="1:38" s="171" customFormat="1" ht="18.75">
      <c r="A281" s="9"/>
      <c r="B281" s="13"/>
      <c r="C281" s="275"/>
      <c r="D281" s="275"/>
      <c r="E281" s="275"/>
      <c r="F281" s="277"/>
      <c r="G281" s="13"/>
      <c r="H281" s="544"/>
      <c r="I281" s="163"/>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row>
    <row r="282" spans="1:38" s="171" customFormat="1" ht="18.75">
      <c r="A282" s="9"/>
      <c r="B282" s="13"/>
      <c r="C282" s="275"/>
      <c r="D282" s="275"/>
      <c r="E282" s="275"/>
      <c r="F282" s="277"/>
      <c r="G282" s="13"/>
      <c r="H282" s="544"/>
      <c r="I282" s="163"/>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row>
    <row r="283" spans="1:38" s="171" customFormat="1" ht="18.75">
      <c r="A283" s="9"/>
      <c r="B283" s="13"/>
      <c r="C283" s="275"/>
      <c r="D283" s="275"/>
      <c r="E283" s="275"/>
      <c r="F283" s="277"/>
      <c r="G283" s="13"/>
      <c r="H283" s="544"/>
      <c r="I283" s="163"/>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row>
    <row r="284" spans="1:38" s="171" customFormat="1" ht="18.75">
      <c r="A284" s="9"/>
      <c r="B284" s="13"/>
      <c r="C284" s="275"/>
      <c r="D284" s="275"/>
      <c r="E284" s="275"/>
      <c r="F284" s="277"/>
      <c r="G284" s="13"/>
      <c r="H284" s="544"/>
      <c r="I284" s="163"/>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row>
    <row r="285" spans="1:38" s="171" customFormat="1" ht="18.75">
      <c r="A285" s="9"/>
      <c r="B285" s="13"/>
      <c r="C285" s="275"/>
      <c r="D285" s="275"/>
      <c r="E285" s="275"/>
      <c r="F285" s="277"/>
      <c r="G285" s="13"/>
      <c r="H285" s="544"/>
      <c r="I285" s="163"/>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row>
    <row r="286" spans="1:38" s="171" customFormat="1" ht="18.75">
      <c r="A286" s="9"/>
      <c r="B286" s="13"/>
      <c r="C286" s="275"/>
      <c r="D286" s="275"/>
      <c r="E286" s="275"/>
      <c r="F286" s="277"/>
      <c r="G286" s="13"/>
      <c r="H286" s="544"/>
      <c r="I286" s="163"/>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row>
    <row r="287" spans="1:38" s="171" customFormat="1" ht="18.75">
      <c r="A287" s="9"/>
      <c r="B287" s="13"/>
      <c r="C287" s="275"/>
      <c r="D287" s="275"/>
      <c r="E287" s="275"/>
      <c r="F287" s="277"/>
      <c r="G287" s="13"/>
      <c r="H287" s="544"/>
      <c r="I287" s="163"/>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row>
    <row r="288" spans="1:38" s="171" customFormat="1" ht="18.75">
      <c r="A288" s="9"/>
      <c r="B288" s="13"/>
      <c r="C288" s="275"/>
      <c r="D288" s="275"/>
      <c r="E288" s="275"/>
      <c r="F288" s="277"/>
      <c r="G288" s="13"/>
      <c r="H288" s="544"/>
      <c r="I288" s="163"/>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row>
    <row r="289" spans="1:38" s="171" customFormat="1" ht="18.75">
      <c r="A289" s="9"/>
      <c r="B289" s="13"/>
      <c r="C289" s="275"/>
      <c r="D289" s="275"/>
      <c r="E289" s="275"/>
      <c r="F289" s="277"/>
      <c r="G289" s="13"/>
      <c r="H289" s="544"/>
      <c r="I289" s="163"/>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row>
    <row r="290" spans="1:38" s="171" customFormat="1" ht="18.75">
      <c r="A290" s="9"/>
      <c r="B290" s="13"/>
      <c r="C290" s="275"/>
      <c r="D290" s="275"/>
      <c r="E290" s="275"/>
      <c r="F290" s="277"/>
      <c r="G290" s="13"/>
      <c r="H290" s="544"/>
      <c r="I290" s="163"/>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row>
    <row r="291" spans="1:38" s="171" customFormat="1" ht="18.75">
      <c r="A291" s="9"/>
      <c r="B291" s="13"/>
      <c r="C291" s="275"/>
      <c r="D291" s="275"/>
      <c r="E291" s="275"/>
      <c r="F291" s="277"/>
      <c r="G291" s="13"/>
      <c r="H291" s="544"/>
      <c r="I291" s="163"/>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row>
    <row r="292" spans="1:38" s="171" customFormat="1" ht="18.75">
      <c r="A292" s="9"/>
      <c r="B292" s="13"/>
      <c r="C292" s="275"/>
      <c r="D292" s="275"/>
      <c r="E292" s="275"/>
      <c r="F292" s="277"/>
      <c r="G292" s="13"/>
      <c r="H292" s="544"/>
      <c r="I292" s="163"/>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row>
    <row r="293" spans="1:38" s="171" customFormat="1" ht="18.75">
      <c r="A293" s="9"/>
      <c r="B293" s="13"/>
      <c r="C293" s="275"/>
      <c r="D293" s="275"/>
      <c r="E293" s="275"/>
      <c r="F293" s="277"/>
      <c r="G293" s="13"/>
      <c r="H293" s="544"/>
      <c r="I293" s="163"/>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row>
    <row r="294" spans="1:38" s="171" customFormat="1" ht="18.75">
      <c r="A294" s="9"/>
      <c r="B294" s="13"/>
      <c r="C294" s="275"/>
      <c r="D294" s="275"/>
      <c r="E294" s="275"/>
      <c r="F294" s="277"/>
      <c r="G294" s="13"/>
      <c r="H294" s="544"/>
      <c r="I294" s="163"/>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row>
    <row r="295" spans="1:38" s="171" customFormat="1" ht="18.75">
      <c r="A295" s="9"/>
      <c r="B295" s="13"/>
      <c r="C295" s="275"/>
      <c r="D295" s="275"/>
      <c r="E295" s="275"/>
      <c r="F295" s="277"/>
      <c r="G295" s="13"/>
      <c r="H295" s="544"/>
      <c r="I295" s="163"/>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row>
    <row r="296" spans="1:38" s="171" customFormat="1" ht="18.75">
      <c r="A296" s="9"/>
      <c r="B296" s="13"/>
      <c r="C296" s="275"/>
      <c r="D296" s="275"/>
      <c r="E296" s="275"/>
      <c r="F296" s="277"/>
      <c r="G296" s="13"/>
      <c r="H296" s="544"/>
      <c r="I296" s="163"/>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row>
    <row r="297" spans="1:38" s="171" customFormat="1" ht="18.75">
      <c r="A297" s="9"/>
      <c r="B297" s="13"/>
      <c r="C297" s="275"/>
      <c r="D297" s="275"/>
      <c r="E297" s="275"/>
      <c r="F297" s="277"/>
      <c r="G297" s="13"/>
      <c r="H297" s="544"/>
      <c r="I297" s="163"/>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row>
    <row r="298" spans="1:38" s="171" customFormat="1" ht="18.75">
      <c r="A298" s="9"/>
      <c r="B298" s="13"/>
      <c r="C298" s="275"/>
      <c r="D298" s="275"/>
      <c r="E298" s="275"/>
      <c r="F298" s="277"/>
      <c r="G298" s="13"/>
      <c r="H298" s="544"/>
      <c r="I298" s="163"/>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row>
    <row r="299" spans="1:38" s="171" customFormat="1" ht="18.75">
      <c r="A299" s="9"/>
      <c r="B299" s="13"/>
      <c r="C299" s="275"/>
      <c r="D299" s="275"/>
      <c r="E299" s="275"/>
      <c r="F299" s="277"/>
      <c r="G299" s="13"/>
      <c r="H299" s="544"/>
      <c r="I299" s="163"/>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row>
    <row r="300" spans="1:38" s="171" customFormat="1" ht="18.75">
      <c r="A300" s="9"/>
      <c r="B300" s="13"/>
      <c r="C300" s="275"/>
      <c r="D300" s="275"/>
      <c r="E300" s="275"/>
      <c r="F300" s="277"/>
      <c r="G300" s="13"/>
      <c r="H300" s="544"/>
      <c r="I300" s="163"/>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row>
    <row r="301" spans="1:38" s="171" customFormat="1" ht="18.75">
      <c r="A301" s="9"/>
      <c r="B301" s="13"/>
      <c r="C301" s="275"/>
      <c r="D301" s="275"/>
      <c r="E301" s="275"/>
      <c r="F301" s="277"/>
      <c r="G301" s="13"/>
      <c r="H301" s="544"/>
      <c r="I301" s="163"/>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row>
    <row r="302" spans="1:38" s="171" customFormat="1" ht="18.75">
      <c r="A302" s="9"/>
      <c r="B302" s="13"/>
      <c r="C302" s="275"/>
      <c r="D302" s="275"/>
      <c r="E302" s="275"/>
      <c r="F302" s="277"/>
      <c r="G302" s="13"/>
      <c r="H302" s="544"/>
      <c r="I302" s="163"/>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row>
    <row r="303" spans="1:38" s="171" customFormat="1" ht="18.75">
      <c r="A303" s="9"/>
      <c r="B303" s="13"/>
      <c r="C303" s="275"/>
      <c r="D303" s="275"/>
      <c r="E303" s="275"/>
      <c r="F303" s="277"/>
      <c r="G303" s="13"/>
      <c r="H303" s="544"/>
      <c r="I303" s="163"/>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row>
    <row r="304" spans="1:38" s="171" customFormat="1" ht="18.75">
      <c r="A304" s="9"/>
      <c r="B304" s="13"/>
      <c r="C304" s="275"/>
      <c r="D304" s="275"/>
      <c r="E304" s="275"/>
      <c r="F304" s="277"/>
      <c r="G304" s="13"/>
      <c r="H304" s="544"/>
      <c r="I304" s="163"/>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row>
  </sheetData>
  <sheetProtection/>
  <mergeCells count="9">
    <mergeCell ref="D10:F10"/>
    <mergeCell ref="A8:H8"/>
    <mergeCell ref="A1:H1"/>
    <mergeCell ref="A2:H2"/>
    <mergeCell ref="A3:H3"/>
    <mergeCell ref="A4:H4"/>
    <mergeCell ref="A6:G6"/>
    <mergeCell ref="A5:H5"/>
    <mergeCell ref="A7:H7"/>
  </mergeCells>
  <printOptions/>
  <pageMargins left="0.7" right="0.2" top="0.4" bottom="0.31" header="0.3" footer="0.23"/>
  <pageSetup blackAndWhite="1" fitToHeight="6"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V268"/>
  <sheetViews>
    <sheetView view="pageBreakPreview" zoomScale="60" zoomScalePageLayoutView="0" workbookViewId="0" topLeftCell="A1">
      <selection activeCell="G18" sqref="G18"/>
    </sheetView>
  </sheetViews>
  <sheetFormatPr defaultColWidth="9.140625" defaultRowHeight="15"/>
  <cols>
    <col min="1" max="1" width="128.421875" style="9" customWidth="1"/>
    <col min="2" max="2" width="10.28125" style="275" customWidth="1"/>
    <col min="3" max="3" width="9.7109375" style="417" customWidth="1"/>
    <col min="4" max="4" width="8.7109375" style="13" customWidth="1"/>
    <col min="5" max="5" width="8.7109375" style="18" customWidth="1"/>
    <col min="6" max="6" width="9.140625" style="19" customWidth="1"/>
    <col min="7" max="7" width="9.140625" style="458" customWidth="1"/>
    <col min="8" max="8" width="7.421875" style="8" customWidth="1"/>
    <col min="9" max="9" width="26.140625" style="18" customWidth="1"/>
    <col min="10" max="10" width="9.140625" style="278" customWidth="1"/>
    <col min="11" max="11" width="9.140625" style="1" customWidth="1"/>
    <col min="12" max="12" width="9.140625" style="656" customWidth="1"/>
    <col min="13" max="39" width="9.140625" style="1" customWidth="1"/>
  </cols>
  <sheetData>
    <row r="1" spans="1:12" s="281" customFormat="1" ht="15.75">
      <c r="A1" s="775" t="s">
        <v>642</v>
      </c>
      <c r="B1" s="775"/>
      <c r="C1" s="775"/>
      <c r="D1" s="775"/>
      <c r="E1" s="775"/>
      <c r="F1" s="775"/>
      <c r="G1" s="775"/>
      <c r="H1" s="775"/>
      <c r="I1" s="775"/>
      <c r="L1" s="652"/>
    </row>
    <row r="2" spans="1:12" s="281" customFormat="1" ht="15.75">
      <c r="A2" s="775" t="s">
        <v>257</v>
      </c>
      <c r="B2" s="775"/>
      <c r="C2" s="775"/>
      <c r="D2" s="775"/>
      <c r="E2" s="775"/>
      <c r="F2" s="775"/>
      <c r="G2" s="775"/>
      <c r="H2" s="775"/>
      <c r="I2" s="775"/>
      <c r="L2" s="652"/>
    </row>
    <row r="3" spans="1:12" s="281" customFormat="1" ht="15.75">
      <c r="A3" s="775" t="s">
        <v>672</v>
      </c>
      <c r="B3" s="775"/>
      <c r="C3" s="775"/>
      <c r="D3" s="775"/>
      <c r="E3" s="775"/>
      <c r="F3" s="775"/>
      <c r="G3" s="775"/>
      <c r="H3" s="775"/>
      <c r="I3" s="775"/>
      <c r="L3" s="652"/>
    </row>
    <row r="4" spans="1:12" s="282" customFormat="1" ht="16.5">
      <c r="A4" s="771" t="s">
        <v>603</v>
      </c>
      <c r="B4" s="771"/>
      <c r="C4" s="771"/>
      <c r="D4" s="771"/>
      <c r="E4" s="771"/>
      <c r="F4" s="771"/>
      <c r="G4" s="771"/>
      <c r="H4" s="771"/>
      <c r="I4" s="771"/>
      <c r="L4" s="653"/>
    </row>
    <row r="5" spans="1:12" s="282" customFormat="1" ht="16.5">
      <c r="A5" s="771" t="s">
        <v>604</v>
      </c>
      <c r="B5" s="771"/>
      <c r="C5" s="771"/>
      <c r="D5" s="771"/>
      <c r="E5" s="771"/>
      <c r="F5" s="771"/>
      <c r="G5" s="771"/>
      <c r="H5" s="771"/>
      <c r="I5" s="771"/>
      <c r="L5" s="653"/>
    </row>
    <row r="6" spans="1:12" s="282" customFormat="1" ht="16.5">
      <c r="A6" s="794"/>
      <c r="B6" s="794"/>
      <c r="C6" s="794"/>
      <c r="D6" s="794"/>
      <c r="E6" s="794"/>
      <c r="F6" s="794"/>
      <c r="G6" s="794"/>
      <c r="H6" s="794"/>
      <c r="I6" s="794"/>
      <c r="L6" s="653"/>
    </row>
    <row r="7" spans="1:12" s="282" customFormat="1" ht="16.5">
      <c r="A7" s="795" t="s">
        <v>388</v>
      </c>
      <c r="B7" s="795"/>
      <c r="C7" s="795"/>
      <c r="D7" s="795"/>
      <c r="E7" s="795"/>
      <c r="F7" s="795"/>
      <c r="G7" s="795"/>
      <c r="H7" s="795"/>
      <c r="I7" s="795"/>
      <c r="L7" s="653"/>
    </row>
    <row r="8" spans="1:12" s="282" customFormat="1" ht="18.75">
      <c r="A8" s="793" t="s">
        <v>641</v>
      </c>
      <c r="B8" s="793"/>
      <c r="C8" s="793"/>
      <c r="D8" s="793"/>
      <c r="E8" s="793"/>
      <c r="F8" s="793"/>
      <c r="G8" s="793"/>
      <c r="H8" s="793"/>
      <c r="I8" s="793"/>
      <c r="L8" s="653"/>
    </row>
    <row r="9" spans="1:12" s="5" customFormat="1" ht="15.75">
      <c r="A9" s="283"/>
      <c r="B9" s="657"/>
      <c r="C9" s="416"/>
      <c r="D9" s="284"/>
      <c r="E9" s="285"/>
      <c r="F9" s="418"/>
      <c r="G9" s="418"/>
      <c r="H9" s="285"/>
      <c r="I9" s="745" t="s">
        <v>398</v>
      </c>
      <c r="L9" s="654"/>
    </row>
    <row r="10" spans="1:39" s="38" customFormat="1" ht="18.75">
      <c r="A10" s="14" t="s">
        <v>179</v>
      </c>
      <c r="B10" s="353"/>
      <c r="C10" s="459"/>
      <c r="D10" s="15" t="s">
        <v>113</v>
      </c>
      <c r="E10" s="34" t="s">
        <v>114</v>
      </c>
      <c r="F10" s="419" t="s">
        <v>178</v>
      </c>
      <c r="G10" s="35"/>
      <c r="H10" s="36" t="s">
        <v>115</v>
      </c>
      <c r="I10" s="397" t="s">
        <v>116</v>
      </c>
      <c r="J10" s="278"/>
      <c r="K10" s="37"/>
      <c r="L10" s="655"/>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row>
    <row r="11" spans="1:39" s="171" customFormat="1" ht="19.5" thickBot="1">
      <c r="A11" s="164" t="s">
        <v>121</v>
      </c>
      <c r="B11" s="169"/>
      <c r="C11" s="165"/>
      <c r="D11" s="166"/>
      <c r="E11" s="167"/>
      <c r="F11" s="546"/>
      <c r="G11" s="168"/>
      <c r="H11" s="169"/>
      <c r="I11" s="504">
        <f>+I12</f>
        <v>27427543</v>
      </c>
      <c r="J11" s="163"/>
      <c r="K11" s="170"/>
      <c r="L11" s="645"/>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row>
    <row r="12" spans="1:39" s="171" customFormat="1" ht="19.5" thickTop="1">
      <c r="A12" s="172" t="s">
        <v>293</v>
      </c>
      <c r="B12" s="177" t="s">
        <v>117</v>
      </c>
      <c r="C12" s="173"/>
      <c r="D12" s="174"/>
      <c r="E12" s="175"/>
      <c r="F12" s="547"/>
      <c r="G12" s="176"/>
      <c r="H12" s="177"/>
      <c r="I12" s="505">
        <f>I13+I78+I85+I117+I155+I209+I216+I245+I259</f>
        <v>27427543</v>
      </c>
      <c r="J12" s="163"/>
      <c r="K12" s="170"/>
      <c r="L12" s="645"/>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s="171" customFormat="1" ht="18.75">
      <c r="A13" s="81" t="s">
        <v>122</v>
      </c>
      <c r="B13" s="181" t="s">
        <v>117</v>
      </c>
      <c r="C13" s="124" t="s">
        <v>118</v>
      </c>
      <c r="D13" s="178"/>
      <c r="E13" s="179"/>
      <c r="F13" s="548"/>
      <c r="G13" s="180"/>
      <c r="H13" s="181"/>
      <c r="I13" s="506">
        <f>I14+I19+I26+I45+I50+I55</f>
        <v>7645817.1</v>
      </c>
      <c r="J13" s="163"/>
      <c r="K13" s="170"/>
      <c r="L13" s="645"/>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row>
    <row r="14" spans="1:39" s="171" customFormat="1" ht="37.5">
      <c r="A14" s="41" t="s">
        <v>123</v>
      </c>
      <c r="B14" s="186" t="s">
        <v>117</v>
      </c>
      <c r="C14" s="182" t="s">
        <v>118</v>
      </c>
      <c r="D14" s="183" t="s">
        <v>119</v>
      </c>
      <c r="E14" s="184"/>
      <c r="F14" s="549"/>
      <c r="G14" s="185"/>
      <c r="H14" s="186"/>
      <c r="I14" s="507">
        <f>+I15</f>
        <v>632160</v>
      </c>
      <c r="J14" s="163"/>
      <c r="K14" s="170"/>
      <c r="L14" s="646" t="s">
        <v>117</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row>
    <row r="15" spans="1:39" s="191" customFormat="1" ht="18.75">
      <c r="A15" s="723" t="s">
        <v>207</v>
      </c>
      <c r="B15" s="704" t="s">
        <v>117</v>
      </c>
      <c r="C15" s="187" t="s">
        <v>118</v>
      </c>
      <c r="D15" s="188" t="s">
        <v>119</v>
      </c>
      <c r="E15" s="214" t="s">
        <v>206</v>
      </c>
      <c r="F15" s="550" t="s">
        <v>395</v>
      </c>
      <c r="G15" s="28" t="s">
        <v>397</v>
      </c>
      <c r="H15" s="189"/>
      <c r="I15" s="508">
        <f>+I16</f>
        <v>632160</v>
      </c>
      <c r="J15" s="100"/>
      <c r="K15" s="190"/>
      <c r="L15" s="647"/>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row>
    <row r="16" spans="1:39" s="195" customFormat="1" ht="19.5">
      <c r="A16" s="724" t="s">
        <v>209</v>
      </c>
      <c r="B16" s="705" t="s">
        <v>117</v>
      </c>
      <c r="C16" s="101" t="s">
        <v>118</v>
      </c>
      <c r="D16" s="192" t="s">
        <v>119</v>
      </c>
      <c r="E16" s="408" t="s">
        <v>208</v>
      </c>
      <c r="F16" s="551" t="s">
        <v>395</v>
      </c>
      <c r="G16" s="3" t="s">
        <v>397</v>
      </c>
      <c r="H16" s="193"/>
      <c r="I16" s="509">
        <f>+I17</f>
        <v>632160</v>
      </c>
      <c r="J16" s="24"/>
      <c r="K16" s="194"/>
      <c r="L16" s="648"/>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row>
    <row r="17" spans="1:39" s="195" customFormat="1" ht="19.5">
      <c r="A17" s="725" t="s">
        <v>186</v>
      </c>
      <c r="B17" s="706" t="s">
        <v>117</v>
      </c>
      <c r="C17" s="40" t="s">
        <v>118</v>
      </c>
      <c r="D17" s="196" t="s">
        <v>119</v>
      </c>
      <c r="E17" s="220" t="s">
        <v>208</v>
      </c>
      <c r="F17" s="552" t="s">
        <v>395</v>
      </c>
      <c r="G17" s="31" t="s">
        <v>396</v>
      </c>
      <c r="H17" s="197"/>
      <c r="I17" s="510">
        <f>+I18</f>
        <v>632160</v>
      </c>
      <c r="J17" s="24"/>
      <c r="K17" s="194"/>
      <c r="L17" s="648"/>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row>
    <row r="18" spans="1:39" s="195" customFormat="1" ht="56.25">
      <c r="A18" s="23" t="s">
        <v>125</v>
      </c>
      <c r="B18" s="707" t="s">
        <v>117</v>
      </c>
      <c r="C18" s="12" t="s">
        <v>118</v>
      </c>
      <c r="D18" s="198" t="s">
        <v>119</v>
      </c>
      <c r="E18" s="420" t="s">
        <v>208</v>
      </c>
      <c r="F18" s="553" t="s">
        <v>395</v>
      </c>
      <c r="G18" s="4" t="s">
        <v>396</v>
      </c>
      <c r="H18" s="199" t="s">
        <v>120</v>
      </c>
      <c r="I18" s="511">
        <v>632160</v>
      </c>
      <c r="J18" s="24"/>
      <c r="K18" s="194"/>
      <c r="L18" s="648"/>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row>
    <row r="19" spans="1:39" s="195" customFormat="1" ht="37.5">
      <c r="A19" s="41" t="s">
        <v>135</v>
      </c>
      <c r="B19" s="186" t="s">
        <v>117</v>
      </c>
      <c r="C19" s="182" t="s">
        <v>118</v>
      </c>
      <c r="D19" s="182" t="s">
        <v>124</v>
      </c>
      <c r="E19" s="183"/>
      <c r="F19" s="554"/>
      <c r="G19" s="186"/>
      <c r="H19" s="182"/>
      <c r="I19" s="507">
        <f>+I20</f>
        <v>1544200</v>
      </c>
      <c r="J19" s="24"/>
      <c r="K19" s="194"/>
      <c r="L19" s="648"/>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row>
    <row r="20" spans="1:39" s="195" customFormat="1" ht="19.5">
      <c r="A20" s="723" t="s">
        <v>211</v>
      </c>
      <c r="B20" s="704" t="s">
        <v>117</v>
      </c>
      <c r="C20" s="187" t="s">
        <v>118</v>
      </c>
      <c r="D20" s="188" t="s">
        <v>124</v>
      </c>
      <c r="E20" s="421" t="s">
        <v>210</v>
      </c>
      <c r="F20" s="555" t="s">
        <v>395</v>
      </c>
      <c r="G20" s="2" t="s">
        <v>397</v>
      </c>
      <c r="H20" s="189"/>
      <c r="I20" s="508">
        <f>+I21</f>
        <v>1544200</v>
      </c>
      <c r="J20" s="24"/>
      <c r="K20" s="194"/>
      <c r="L20" s="648"/>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row>
    <row r="21" spans="1:39" s="195" customFormat="1" ht="19.5">
      <c r="A21" s="724" t="s">
        <v>213</v>
      </c>
      <c r="B21" s="705" t="s">
        <v>117</v>
      </c>
      <c r="C21" s="101" t="s">
        <v>118</v>
      </c>
      <c r="D21" s="192" t="s">
        <v>124</v>
      </c>
      <c r="E21" s="408" t="s">
        <v>212</v>
      </c>
      <c r="F21" s="551" t="s">
        <v>395</v>
      </c>
      <c r="G21" s="3" t="s">
        <v>397</v>
      </c>
      <c r="H21" s="193"/>
      <c r="I21" s="509">
        <f>+I22</f>
        <v>1544200</v>
      </c>
      <c r="J21" s="24"/>
      <c r="K21" s="194"/>
      <c r="L21" s="648"/>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row>
    <row r="22" spans="1:12" s="194" customFormat="1" ht="19.5">
      <c r="A22" s="725" t="s">
        <v>186</v>
      </c>
      <c r="B22" s="706" t="s">
        <v>117</v>
      </c>
      <c r="C22" s="40" t="s">
        <v>118</v>
      </c>
      <c r="D22" s="196" t="s">
        <v>124</v>
      </c>
      <c r="E22" s="220" t="s">
        <v>212</v>
      </c>
      <c r="F22" s="552" t="s">
        <v>395</v>
      </c>
      <c r="G22" s="31" t="s">
        <v>396</v>
      </c>
      <c r="H22" s="197"/>
      <c r="I22" s="510">
        <f>SUM(I23:I25)</f>
        <v>1544200</v>
      </c>
      <c r="J22" s="24"/>
      <c r="L22" s="648"/>
    </row>
    <row r="23" spans="1:12" s="194" customFormat="1" ht="56.25">
      <c r="A23" s="23" t="s">
        <v>125</v>
      </c>
      <c r="B23" s="707" t="s">
        <v>117</v>
      </c>
      <c r="C23" s="12" t="s">
        <v>118</v>
      </c>
      <c r="D23" s="198" t="s">
        <v>124</v>
      </c>
      <c r="E23" s="420" t="s">
        <v>212</v>
      </c>
      <c r="F23" s="553" t="s">
        <v>395</v>
      </c>
      <c r="G23" s="4" t="s">
        <v>396</v>
      </c>
      <c r="H23" s="199" t="s">
        <v>120</v>
      </c>
      <c r="I23" s="511">
        <v>1494400</v>
      </c>
      <c r="J23" s="24"/>
      <c r="L23" s="648"/>
    </row>
    <row r="24" spans="1:12" s="194" customFormat="1" ht="19.5">
      <c r="A24" s="25" t="s">
        <v>126</v>
      </c>
      <c r="B24" s="707" t="s">
        <v>117</v>
      </c>
      <c r="C24" s="12" t="s">
        <v>118</v>
      </c>
      <c r="D24" s="198" t="s">
        <v>124</v>
      </c>
      <c r="E24" s="420" t="s">
        <v>212</v>
      </c>
      <c r="F24" s="553" t="s">
        <v>395</v>
      </c>
      <c r="G24" s="4" t="s">
        <v>396</v>
      </c>
      <c r="H24" s="199" t="s">
        <v>127</v>
      </c>
      <c r="I24" s="511">
        <v>24540</v>
      </c>
      <c r="J24" s="24"/>
      <c r="L24" s="648"/>
    </row>
    <row r="25" spans="1:12" s="194" customFormat="1" ht="19.5">
      <c r="A25" s="25" t="s">
        <v>128</v>
      </c>
      <c r="B25" s="707" t="s">
        <v>117</v>
      </c>
      <c r="C25" s="12" t="s">
        <v>118</v>
      </c>
      <c r="D25" s="198" t="s">
        <v>124</v>
      </c>
      <c r="E25" s="420" t="s">
        <v>212</v>
      </c>
      <c r="F25" s="553" t="s">
        <v>395</v>
      </c>
      <c r="G25" s="4" t="s">
        <v>396</v>
      </c>
      <c r="H25" s="199" t="s">
        <v>129</v>
      </c>
      <c r="I25" s="511">
        <v>25260</v>
      </c>
      <c r="J25" s="24"/>
      <c r="L25" s="648"/>
    </row>
    <row r="26" spans="1:12" s="194" customFormat="1" ht="37.5">
      <c r="A26" s="42" t="s">
        <v>136</v>
      </c>
      <c r="B26" s="201" t="s">
        <v>117</v>
      </c>
      <c r="C26" s="22" t="s">
        <v>118</v>
      </c>
      <c r="D26" s="96" t="s">
        <v>130</v>
      </c>
      <c r="E26" s="96"/>
      <c r="F26" s="556"/>
      <c r="G26" s="200"/>
      <c r="H26" s="201"/>
      <c r="I26" s="512">
        <f>+I27</f>
        <v>26040</v>
      </c>
      <c r="J26" s="24"/>
      <c r="L26" s="648"/>
    </row>
    <row r="27" spans="1:39" s="195" customFormat="1" ht="19.5">
      <c r="A27" s="723" t="s">
        <v>215</v>
      </c>
      <c r="B27" s="704" t="s">
        <v>117</v>
      </c>
      <c r="C27" s="187" t="s">
        <v>118</v>
      </c>
      <c r="D27" s="188" t="s">
        <v>130</v>
      </c>
      <c r="E27" s="421" t="s">
        <v>214</v>
      </c>
      <c r="F27" s="555" t="s">
        <v>395</v>
      </c>
      <c r="G27" s="2" t="s">
        <v>397</v>
      </c>
      <c r="H27" s="189"/>
      <c r="I27" s="508">
        <f>+I28+I33+I38</f>
        <v>26040</v>
      </c>
      <c r="J27" s="24"/>
      <c r="K27" s="194"/>
      <c r="L27" s="648"/>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row>
    <row r="28" spans="1:39" s="195" customFormat="1" ht="19.5">
      <c r="A28" s="724" t="s">
        <v>217</v>
      </c>
      <c r="B28" s="705" t="s">
        <v>117</v>
      </c>
      <c r="C28" s="101" t="s">
        <v>118</v>
      </c>
      <c r="D28" s="192" t="s">
        <v>130</v>
      </c>
      <c r="E28" s="408" t="s">
        <v>216</v>
      </c>
      <c r="F28" s="551" t="s">
        <v>395</v>
      </c>
      <c r="G28" s="3" t="s">
        <v>397</v>
      </c>
      <c r="H28" s="193"/>
      <c r="I28" s="509">
        <f>+I29</f>
        <v>26040</v>
      </c>
      <c r="J28" s="24"/>
      <c r="K28" s="194"/>
      <c r="L28" s="648"/>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row>
    <row r="29" spans="1:12" s="194" customFormat="1" ht="19.5">
      <c r="A29" s="725" t="s">
        <v>186</v>
      </c>
      <c r="B29" s="706" t="s">
        <v>117</v>
      </c>
      <c r="C29" s="40" t="s">
        <v>118</v>
      </c>
      <c r="D29" s="196" t="s">
        <v>130</v>
      </c>
      <c r="E29" s="220" t="s">
        <v>216</v>
      </c>
      <c r="F29" s="552" t="s">
        <v>395</v>
      </c>
      <c r="G29" s="31" t="s">
        <v>396</v>
      </c>
      <c r="H29" s="197"/>
      <c r="I29" s="510">
        <f>SUM(I30:I32)</f>
        <v>26040</v>
      </c>
      <c r="J29" s="24"/>
      <c r="L29" s="648"/>
    </row>
    <row r="30" spans="1:12" s="194" customFormat="1" ht="56.25" hidden="1">
      <c r="A30" s="23" t="s">
        <v>125</v>
      </c>
      <c r="B30" s="707"/>
      <c r="C30" s="12" t="s">
        <v>118</v>
      </c>
      <c r="D30" s="198" t="s">
        <v>130</v>
      </c>
      <c r="E30" s="420" t="s">
        <v>216</v>
      </c>
      <c r="F30" s="553"/>
      <c r="G30" s="27" t="s">
        <v>185</v>
      </c>
      <c r="H30" s="199" t="s">
        <v>120</v>
      </c>
      <c r="I30" s="511"/>
      <c r="J30" s="24"/>
      <c r="L30" s="648"/>
    </row>
    <row r="31" spans="1:12" s="194" customFormat="1" ht="19.5">
      <c r="A31" s="25" t="s">
        <v>126</v>
      </c>
      <c r="B31" s="707" t="s">
        <v>117</v>
      </c>
      <c r="C31" s="12" t="s">
        <v>118</v>
      </c>
      <c r="D31" s="198" t="s">
        <v>130</v>
      </c>
      <c r="E31" s="420" t="s">
        <v>216</v>
      </c>
      <c r="F31" s="553" t="s">
        <v>395</v>
      </c>
      <c r="G31" s="27" t="s">
        <v>396</v>
      </c>
      <c r="H31" s="199" t="s">
        <v>127</v>
      </c>
      <c r="I31" s="511">
        <v>26040</v>
      </c>
      <c r="J31" s="24"/>
      <c r="L31" s="648"/>
    </row>
    <row r="32" spans="1:12" s="194" customFormat="1" ht="19.5" hidden="1">
      <c r="A32" s="25" t="s">
        <v>128</v>
      </c>
      <c r="B32" s="707"/>
      <c r="C32" s="12" t="s">
        <v>118</v>
      </c>
      <c r="D32" s="198" t="s">
        <v>130</v>
      </c>
      <c r="E32" s="420" t="s">
        <v>216</v>
      </c>
      <c r="F32" s="553"/>
      <c r="G32" s="27" t="s">
        <v>185</v>
      </c>
      <c r="H32" s="199" t="s">
        <v>129</v>
      </c>
      <c r="I32" s="511"/>
      <c r="J32" s="24"/>
      <c r="L32" s="648"/>
    </row>
    <row r="33" spans="1:39" s="195" customFormat="1" ht="19.5" hidden="1">
      <c r="A33" s="724" t="s">
        <v>219</v>
      </c>
      <c r="B33" s="705"/>
      <c r="C33" s="101" t="s">
        <v>118</v>
      </c>
      <c r="D33" s="192" t="s">
        <v>130</v>
      </c>
      <c r="E33" s="408" t="s">
        <v>218</v>
      </c>
      <c r="F33" s="551"/>
      <c r="G33" s="3" t="s">
        <v>181</v>
      </c>
      <c r="H33" s="193"/>
      <c r="I33" s="509">
        <f>+I34</f>
        <v>0</v>
      </c>
      <c r="J33" s="24"/>
      <c r="K33" s="194"/>
      <c r="L33" s="648"/>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row>
    <row r="34" spans="1:12" s="194" customFormat="1" ht="19.5" hidden="1">
      <c r="A34" s="725" t="s">
        <v>186</v>
      </c>
      <c r="B34" s="706"/>
      <c r="C34" s="40" t="s">
        <v>118</v>
      </c>
      <c r="D34" s="196" t="s">
        <v>130</v>
      </c>
      <c r="E34" s="220" t="s">
        <v>218</v>
      </c>
      <c r="F34" s="552"/>
      <c r="G34" s="31" t="s">
        <v>185</v>
      </c>
      <c r="H34" s="197"/>
      <c r="I34" s="510">
        <f>SUM(I35:I37)</f>
        <v>0</v>
      </c>
      <c r="J34" s="24"/>
      <c r="L34" s="648"/>
    </row>
    <row r="35" spans="1:12" s="194" customFormat="1" ht="56.25" hidden="1">
      <c r="A35" s="23" t="s">
        <v>125</v>
      </c>
      <c r="B35" s="707"/>
      <c r="C35" s="12" t="s">
        <v>118</v>
      </c>
      <c r="D35" s="198" t="s">
        <v>130</v>
      </c>
      <c r="E35" s="420" t="s">
        <v>218</v>
      </c>
      <c r="F35" s="553"/>
      <c r="G35" s="27" t="s">
        <v>185</v>
      </c>
      <c r="H35" s="199" t="s">
        <v>120</v>
      </c>
      <c r="I35" s="511"/>
      <c r="J35" s="24"/>
      <c r="L35" s="648"/>
    </row>
    <row r="36" spans="1:12" s="194" customFormat="1" ht="19.5" hidden="1">
      <c r="A36" s="25" t="s">
        <v>126</v>
      </c>
      <c r="B36" s="707"/>
      <c r="C36" s="12" t="s">
        <v>118</v>
      </c>
      <c r="D36" s="198" t="s">
        <v>130</v>
      </c>
      <c r="E36" s="420" t="s">
        <v>218</v>
      </c>
      <c r="F36" s="553"/>
      <c r="G36" s="27" t="s">
        <v>185</v>
      </c>
      <c r="H36" s="199" t="s">
        <v>127</v>
      </c>
      <c r="I36" s="511"/>
      <c r="J36" s="24"/>
      <c r="L36" s="648"/>
    </row>
    <row r="37" spans="1:12" s="194" customFormat="1" ht="19.5" hidden="1">
      <c r="A37" s="25" t="s">
        <v>128</v>
      </c>
      <c r="B37" s="707"/>
      <c r="C37" s="12" t="s">
        <v>118</v>
      </c>
      <c r="D37" s="198" t="s">
        <v>130</v>
      </c>
      <c r="E37" s="420" t="s">
        <v>218</v>
      </c>
      <c r="F37" s="553"/>
      <c r="G37" s="27" t="s">
        <v>185</v>
      </c>
      <c r="H37" s="199" t="s">
        <v>129</v>
      </c>
      <c r="I37" s="511"/>
      <c r="J37" s="24"/>
      <c r="L37" s="648"/>
    </row>
    <row r="38" spans="1:39" s="195" customFormat="1" ht="19.5" hidden="1">
      <c r="A38" s="724" t="s">
        <v>221</v>
      </c>
      <c r="B38" s="705"/>
      <c r="C38" s="101" t="s">
        <v>118</v>
      </c>
      <c r="D38" s="192" t="s">
        <v>130</v>
      </c>
      <c r="E38" s="408" t="s">
        <v>220</v>
      </c>
      <c r="F38" s="551"/>
      <c r="G38" s="3" t="s">
        <v>181</v>
      </c>
      <c r="H38" s="193"/>
      <c r="I38" s="509">
        <f>+I39</f>
        <v>0</v>
      </c>
      <c r="J38" s="24"/>
      <c r="K38" s="194"/>
      <c r="L38" s="648"/>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row>
    <row r="39" spans="1:12" s="194" customFormat="1" ht="19.5" hidden="1">
      <c r="A39" s="725" t="s">
        <v>186</v>
      </c>
      <c r="B39" s="706"/>
      <c r="C39" s="40" t="s">
        <v>118</v>
      </c>
      <c r="D39" s="196" t="s">
        <v>130</v>
      </c>
      <c r="E39" s="220" t="s">
        <v>220</v>
      </c>
      <c r="F39" s="552"/>
      <c r="G39" s="31" t="s">
        <v>185</v>
      </c>
      <c r="H39" s="197"/>
      <c r="I39" s="510">
        <f>SUM(I40:I42)</f>
        <v>0</v>
      </c>
      <c r="J39" s="24"/>
      <c r="L39" s="648"/>
    </row>
    <row r="40" spans="1:12" s="194" customFormat="1" ht="56.25" hidden="1">
      <c r="A40" s="23" t="s">
        <v>125</v>
      </c>
      <c r="B40" s="707"/>
      <c r="C40" s="12" t="s">
        <v>118</v>
      </c>
      <c r="D40" s="198" t="s">
        <v>130</v>
      </c>
      <c r="E40" s="420" t="s">
        <v>220</v>
      </c>
      <c r="F40" s="553"/>
      <c r="G40" s="27" t="s">
        <v>185</v>
      </c>
      <c r="H40" s="199" t="s">
        <v>120</v>
      </c>
      <c r="I40" s="511"/>
      <c r="J40" s="24"/>
      <c r="L40" s="648"/>
    </row>
    <row r="41" spans="1:12" s="194" customFormat="1" ht="19.5" hidden="1">
      <c r="A41" s="25" t="s">
        <v>126</v>
      </c>
      <c r="B41" s="707"/>
      <c r="C41" s="12" t="s">
        <v>118</v>
      </c>
      <c r="D41" s="198" t="s">
        <v>130</v>
      </c>
      <c r="E41" s="420" t="s">
        <v>220</v>
      </c>
      <c r="F41" s="553"/>
      <c r="G41" s="27" t="s">
        <v>185</v>
      </c>
      <c r="H41" s="199" t="s">
        <v>127</v>
      </c>
      <c r="I41" s="511"/>
      <c r="J41" s="24"/>
      <c r="L41" s="648"/>
    </row>
    <row r="42" spans="1:12" s="194" customFormat="1" ht="19.5" hidden="1">
      <c r="A42" s="25" t="s">
        <v>128</v>
      </c>
      <c r="B42" s="707"/>
      <c r="C42" s="12" t="s">
        <v>118</v>
      </c>
      <c r="D42" s="198" t="s">
        <v>130</v>
      </c>
      <c r="E42" s="420" t="s">
        <v>220</v>
      </c>
      <c r="F42" s="553"/>
      <c r="G42" s="27" t="s">
        <v>185</v>
      </c>
      <c r="H42" s="199" t="s">
        <v>129</v>
      </c>
      <c r="I42" s="511"/>
      <c r="J42" s="24"/>
      <c r="L42" s="648"/>
    </row>
    <row r="43" spans="1:12" s="194" customFormat="1" ht="37.5" hidden="1">
      <c r="A43" s="726" t="s">
        <v>223</v>
      </c>
      <c r="B43" s="708"/>
      <c r="C43" s="40" t="s">
        <v>118</v>
      </c>
      <c r="D43" s="196" t="s">
        <v>130</v>
      </c>
      <c r="E43" s="422" t="s">
        <v>220</v>
      </c>
      <c r="F43" s="557"/>
      <c r="G43" s="33" t="s">
        <v>222</v>
      </c>
      <c r="H43" s="197"/>
      <c r="I43" s="510">
        <f>+I44</f>
        <v>0</v>
      </c>
      <c r="J43" s="24"/>
      <c r="L43" s="648"/>
    </row>
    <row r="44" spans="1:12" s="170" customFormat="1" ht="18.75" hidden="1">
      <c r="A44" s="23" t="s">
        <v>131</v>
      </c>
      <c r="B44" s="707"/>
      <c r="C44" s="12" t="s">
        <v>118</v>
      </c>
      <c r="D44" s="12" t="s">
        <v>130</v>
      </c>
      <c r="E44" s="423" t="s">
        <v>220</v>
      </c>
      <c r="F44" s="558"/>
      <c r="G44" s="29" t="s">
        <v>222</v>
      </c>
      <c r="H44" s="12" t="s">
        <v>132</v>
      </c>
      <c r="I44" s="513"/>
      <c r="J44" s="163"/>
      <c r="L44" s="645"/>
    </row>
    <row r="45" spans="1:12" s="170" customFormat="1" ht="18.75" hidden="1">
      <c r="A45" s="41" t="s">
        <v>133</v>
      </c>
      <c r="B45" s="554"/>
      <c r="C45" s="186" t="s">
        <v>118</v>
      </c>
      <c r="D45" s="182" t="s">
        <v>134</v>
      </c>
      <c r="E45" s="184"/>
      <c r="F45" s="549"/>
      <c r="G45" s="185"/>
      <c r="H45" s="203"/>
      <c r="I45" s="507">
        <f>I46</f>
        <v>0</v>
      </c>
      <c r="J45" s="163"/>
      <c r="L45" s="645"/>
    </row>
    <row r="46" spans="1:12" s="170" customFormat="1" ht="18.75" hidden="1">
      <c r="A46" s="727" t="s">
        <v>225</v>
      </c>
      <c r="B46" s="658"/>
      <c r="C46" s="205" t="s">
        <v>118</v>
      </c>
      <c r="D46" s="206" t="s">
        <v>134</v>
      </c>
      <c r="E46" s="424" t="s">
        <v>224</v>
      </c>
      <c r="F46" s="559"/>
      <c r="G46" s="207" t="s">
        <v>181</v>
      </c>
      <c r="H46" s="145"/>
      <c r="I46" s="514">
        <f>I47</f>
        <v>0</v>
      </c>
      <c r="J46" s="163"/>
      <c r="L46" s="645"/>
    </row>
    <row r="47" spans="1:39" s="195" customFormat="1" ht="19.5" hidden="1">
      <c r="A47" s="724" t="s">
        <v>230</v>
      </c>
      <c r="B47" s="705"/>
      <c r="C47" s="101" t="s">
        <v>118</v>
      </c>
      <c r="D47" s="192" t="s">
        <v>134</v>
      </c>
      <c r="E47" s="217" t="s">
        <v>229</v>
      </c>
      <c r="F47" s="560"/>
      <c r="G47" s="43" t="s">
        <v>181</v>
      </c>
      <c r="H47" s="193"/>
      <c r="I47" s="509">
        <f>+I48</f>
        <v>0</v>
      </c>
      <c r="J47" s="24"/>
      <c r="K47" s="194"/>
      <c r="L47" s="648"/>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row>
    <row r="48" spans="1:39" s="195" customFormat="1" ht="19.5" hidden="1">
      <c r="A48" s="725" t="s">
        <v>232</v>
      </c>
      <c r="B48" s="706"/>
      <c r="C48" s="40" t="s">
        <v>118</v>
      </c>
      <c r="D48" s="196" t="s">
        <v>134</v>
      </c>
      <c r="E48" s="259" t="s">
        <v>229</v>
      </c>
      <c r="F48" s="561"/>
      <c r="G48" s="44" t="s">
        <v>231</v>
      </c>
      <c r="H48" s="197"/>
      <c r="I48" s="510">
        <f>+I49</f>
        <v>0</v>
      </c>
      <c r="J48" s="24"/>
      <c r="K48" s="194"/>
      <c r="L48" s="648"/>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row>
    <row r="49" spans="1:12" s="170" customFormat="1" ht="18.75" hidden="1">
      <c r="A49" s="728" t="s">
        <v>126</v>
      </c>
      <c r="B49" s="585"/>
      <c r="C49" s="12" t="s">
        <v>118</v>
      </c>
      <c r="D49" s="12" t="s">
        <v>134</v>
      </c>
      <c r="E49" s="261" t="s">
        <v>229</v>
      </c>
      <c r="F49" s="562"/>
      <c r="G49" s="45" t="s">
        <v>231</v>
      </c>
      <c r="H49" s="12" t="s">
        <v>127</v>
      </c>
      <c r="I49" s="513"/>
      <c r="J49" s="163"/>
      <c r="L49" s="645"/>
    </row>
    <row r="50" spans="1:12" s="125" customFormat="1" ht="18.75" hidden="1">
      <c r="A50" s="42" t="s">
        <v>235</v>
      </c>
      <c r="B50" s="201"/>
      <c r="C50" s="22" t="s">
        <v>118</v>
      </c>
      <c r="D50" s="46">
        <v>11</v>
      </c>
      <c r="E50" s="184"/>
      <c r="F50" s="549"/>
      <c r="G50" s="185"/>
      <c r="H50" s="21"/>
      <c r="I50" s="507">
        <f>I51</f>
        <v>0</v>
      </c>
      <c r="J50" s="82"/>
      <c r="L50" s="242"/>
    </row>
    <row r="51" spans="1:12" s="125" customFormat="1" ht="18.75" hidden="1">
      <c r="A51" s="47" t="s">
        <v>137</v>
      </c>
      <c r="B51" s="210"/>
      <c r="C51" s="78" t="s">
        <v>118</v>
      </c>
      <c r="D51" s="48">
        <v>11</v>
      </c>
      <c r="E51" s="425" t="s">
        <v>233</v>
      </c>
      <c r="F51" s="589"/>
      <c r="G51" s="209" t="s">
        <v>181</v>
      </c>
      <c r="H51" s="210"/>
      <c r="I51" s="515">
        <f>I52</f>
        <v>0</v>
      </c>
      <c r="J51" s="82"/>
      <c r="L51" s="242"/>
    </row>
    <row r="52" spans="1:12" s="125" customFormat="1" ht="18.75" hidden="1">
      <c r="A52" s="49" t="s">
        <v>138</v>
      </c>
      <c r="B52" s="212"/>
      <c r="C52" s="79" t="s">
        <v>118</v>
      </c>
      <c r="D52" s="50">
        <v>11</v>
      </c>
      <c r="E52" s="426" t="s">
        <v>234</v>
      </c>
      <c r="F52" s="568"/>
      <c r="G52" s="211" t="s">
        <v>181</v>
      </c>
      <c r="H52" s="212"/>
      <c r="I52" s="516">
        <f>I53</f>
        <v>0</v>
      </c>
      <c r="J52" s="82"/>
      <c r="L52" s="242"/>
    </row>
    <row r="53" spans="1:12" s="125" customFormat="1" ht="18.75" hidden="1">
      <c r="A53" s="83" t="s">
        <v>236</v>
      </c>
      <c r="B53" s="213"/>
      <c r="C53" s="32" t="s">
        <v>118</v>
      </c>
      <c r="D53" s="53">
        <v>11</v>
      </c>
      <c r="E53" s="53" t="s">
        <v>234</v>
      </c>
      <c r="F53" s="561"/>
      <c r="G53" s="54">
        <v>1403</v>
      </c>
      <c r="H53" s="213"/>
      <c r="I53" s="517">
        <f>I54</f>
        <v>0</v>
      </c>
      <c r="J53" s="82"/>
      <c r="L53" s="242"/>
    </row>
    <row r="54" spans="1:12" s="125" customFormat="1" ht="18.75" hidden="1">
      <c r="A54" s="25" t="s">
        <v>128</v>
      </c>
      <c r="B54" s="707"/>
      <c r="C54" s="12" t="s">
        <v>118</v>
      </c>
      <c r="D54" s="51">
        <v>11</v>
      </c>
      <c r="E54" s="427" t="s">
        <v>234</v>
      </c>
      <c r="F54" s="573"/>
      <c r="G54" s="52">
        <v>1403</v>
      </c>
      <c r="H54" s="12" t="s">
        <v>129</v>
      </c>
      <c r="I54" s="518"/>
      <c r="J54" s="82"/>
      <c r="L54" s="242"/>
    </row>
    <row r="55" spans="1:12" s="125" customFormat="1" ht="18.75">
      <c r="A55" s="41" t="s">
        <v>139</v>
      </c>
      <c r="B55" s="186" t="s">
        <v>117</v>
      </c>
      <c r="C55" s="182" t="s">
        <v>118</v>
      </c>
      <c r="D55" s="183" t="s">
        <v>140</v>
      </c>
      <c r="E55" s="55"/>
      <c r="F55" s="549"/>
      <c r="G55" s="56"/>
      <c r="H55" s="186"/>
      <c r="I55" s="507">
        <f>I56+I60+I65+I72</f>
        <v>5443417.1</v>
      </c>
      <c r="J55" s="82"/>
      <c r="L55" s="242"/>
    </row>
    <row r="56" spans="1:12" s="216" customFormat="1" ht="56.25" hidden="1">
      <c r="A56" s="61" t="s">
        <v>271</v>
      </c>
      <c r="B56" s="215"/>
      <c r="C56" s="87" t="s">
        <v>118</v>
      </c>
      <c r="D56" s="214" t="s">
        <v>140</v>
      </c>
      <c r="E56" s="354" t="s">
        <v>141</v>
      </c>
      <c r="F56" s="550"/>
      <c r="G56" s="144" t="s">
        <v>181</v>
      </c>
      <c r="H56" s="215"/>
      <c r="I56" s="514">
        <f>+I57</f>
        <v>0</v>
      </c>
      <c r="J56" s="6"/>
      <c r="L56" s="243"/>
    </row>
    <row r="57" spans="1:12" s="216" customFormat="1" ht="56.25" hidden="1">
      <c r="A57" s="49" t="s">
        <v>272</v>
      </c>
      <c r="B57" s="212"/>
      <c r="C57" s="79" t="s">
        <v>118</v>
      </c>
      <c r="D57" s="217" t="s">
        <v>140</v>
      </c>
      <c r="E57" s="426" t="s">
        <v>190</v>
      </c>
      <c r="F57" s="568"/>
      <c r="G57" s="211" t="s">
        <v>181</v>
      </c>
      <c r="H57" s="218"/>
      <c r="I57" s="519">
        <f>+I58</f>
        <v>0</v>
      </c>
      <c r="J57" s="6"/>
      <c r="L57" s="243"/>
    </row>
    <row r="58" spans="1:12" s="125" customFormat="1" ht="18.75" hidden="1">
      <c r="A58" s="90" t="s">
        <v>191</v>
      </c>
      <c r="B58" s="659"/>
      <c r="C58" s="219" t="s">
        <v>118</v>
      </c>
      <c r="D58" s="220" t="s">
        <v>140</v>
      </c>
      <c r="E58" s="53" t="s">
        <v>190</v>
      </c>
      <c r="F58" s="561"/>
      <c r="G58" s="54">
        <v>1434</v>
      </c>
      <c r="H58" s="221"/>
      <c r="I58" s="520">
        <f>I59</f>
        <v>0</v>
      </c>
      <c r="J58" s="82"/>
      <c r="L58" s="242"/>
    </row>
    <row r="59" spans="1:12" s="125" customFormat="1" ht="18.75" hidden="1">
      <c r="A59" s="25" t="s">
        <v>126</v>
      </c>
      <c r="B59" s="398"/>
      <c r="C59" s="16" t="s">
        <v>118</v>
      </c>
      <c r="D59" s="16" t="s">
        <v>140</v>
      </c>
      <c r="E59" s="427" t="s">
        <v>190</v>
      </c>
      <c r="F59" s="573"/>
      <c r="G59" s="52">
        <v>1434</v>
      </c>
      <c r="H59" s="16" t="s">
        <v>127</v>
      </c>
      <c r="I59" s="518">
        <v>0</v>
      </c>
      <c r="J59" s="82"/>
      <c r="L59" s="242"/>
    </row>
    <row r="60" spans="1:12" s="216" customFormat="1" ht="56.25">
      <c r="A60" s="61" t="s">
        <v>273</v>
      </c>
      <c r="B60" s="215" t="s">
        <v>117</v>
      </c>
      <c r="C60" s="87" t="s">
        <v>118</v>
      </c>
      <c r="D60" s="214" t="s">
        <v>140</v>
      </c>
      <c r="E60" s="354" t="s">
        <v>142</v>
      </c>
      <c r="F60" s="550" t="s">
        <v>395</v>
      </c>
      <c r="G60" s="144" t="s">
        <v>397</v>
      </c>
      <c r="H60" s="215"/>
      <c r="I60" s="514">
        <f>+I61</f>
        <v>167000</v>
      </c>
      <c r="J60" s="6"/>
      <c r="L60" s="243"/>
    </row>
    <row r="61" spans="1:12" s="216" customFormat="1" ht="37.5">
      <c r="A61" s="49" t="s">
        <v>628</v>
      </c>
      <c r="B61" s="212" t="s">
        <v>117</v>
      </c>
      <c r="C61" s="79" t="s">
        <v>118</v>
      </c>
      <c r="D61" s="217" t="s">
        <v>140</v>
      </c>
      <c r="E61" s="428" t="s">
        <v>198</v>
      </c>
      <c r="F61" s="499" t="s">
        <v>395</v>
      </c>
      <c r="G61" s="223" t="s">
        <v>397</v>
      </c>
      <c r="H61" s="212"/>
      <c r="I61" s="516">
        <f>+I63</f>
        <v>167000</v>
      </c>
      <c r="J61" s="6"/>
      <c r="L61" s="243"/>
    </row>
    <row r="62" spans="1:250" s="194" customFormat="1" ht="37.5">
      <c r="A62" s="600" t="s">
        <v>399</v>
      </c>
      <c r="B62" s="590" t="s">
        <v>117</v>
      </c>
      <c r="C62" s="579" t="s">
        <v>118</v>
      </c>
      <c r="D62" s="580" t="s">
        <v>140</v>
      </c>
      <c r="E62" s="586" t="s">
        <v>198</v>
      </c>
      <c r="F62" s="590" t="s">
        <v>118</v>
      </c>
      <c r="G62" s="587" t="s">
        <v>397</v>
      </c>
      <c r="H62" s="581"/>
      <c r="I62" s="582">
        <f>I63</f>
        <v>167000</v>
      </c>
      <c r="J62" s="6"/>
      <c r="K62" s="216"/>
      <c r="L62" s="243"/>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16"/>
      <c r="GW62" s="216"/>
      <c r="GX62" s="216"/>
      <c r="GY62" s="216"/>
      <c r="GZ62" s="216"/>
      <c r="HA62" s="216"/>
      <c r="HB62" s="216"/>
      <c r="HC62" s="216"/>
      <c r="HD62" s="216"/>
      <c r="HE62" s="216"/>
      <c r="HF62" s="216"/>
      <c r="HG62" s="216"/>
      <c r="HH62" s="216"/>
      <c r="HI62" s="216"/>
      <c r="HJ62" s="216"/>
      <c r="HK62" s="216"/>
      <c r="HL62" s="216"/>
      <c r="HM62" s="216"/>
      <c r="HN62" s="216"/>
      <c r="HO62" s="216"/>
      <c r="HP62" s="216"/>
      <c r="HQ62" s="216"/>
      <c r="HR62" s="216"/>
      <c r="HS62" s="216"/>
      <c r="HT62" s="216"/>
      <c r="HU62" s="216"/>
      <c r="HV62" s="216"/>
      <c r="HW62" s="216"/>
      <c r="HX62" s="216"/>
      <c r="HY62" s="216"/>
      <c r="HZ62" s="216"/>
      <c r="IA62" s="216"/>
      <c r="IB62" s="216"/>
      <c r="IC62" s="216"/>
      <c r="ID62" s="216"/>
      <c r="IE62" s="216"/>
      <c r="IF62" s="216"/>
      <c r="IG62" s="216"/>
      <c r="IH62" s="216"/>
      <c r="II62" s="216"/>
      <c r="IJ62" s="216"/>
      <c r="IK62" s="216"/>
      <c r="IL62" s="216"/>
      <c r="IM62" s="216"/>
      <c r="IN62" s="216"/>
      <c r="IO62" s="216"/>
      <c r="IP62" s="216"/>
    </row>
    <row r="63" spans="1:250" s="194" customFormat="1" ht="19.5">
      <c r="A63" s="725" t="s">
        <v>199</v>
      </c>
      <c r="B63" s="706" t="s">
        <v>117</v>
      </c>
      <c r="C63" s="40" t="s">
        <v>118</v>
      </c>
      <c r="D63" s="196" t="s">
        <v>140</v>
      </c>
      <c r="E63" s="259" t="s">
        <v>198</v>
      </c>
      <c r="F63" s="561" t="s">
        <v>118</v>
      </c>
      <c r="G63" s="44" t="s">
        <v>400</v>
      </c>
      <c r="H63" s="224"/>
      <c r="I63" s="521">
        <f>+I64</f>
        <v>167000</v>
      </c>
      <c r="J63" s="6"/>
      <c r="K63" s="216"/>
      <c r="L63" s="243"/>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c r="GT63" s="216"/>
      <c r="GU63" s="216"/>
      <c r="GV63" s="216"/>
      <c r="GW63" s="216"/>
      <c r="GX63" s="216"/>
      <c r="GY63" s="216"/>
      <c r="GZ63" s="216"/>
      <c r="HA63" s="216"/>
      <c r="HB63" s="216"/>
      <c r="HC63" s="216"/>
      <c r="HD63" s="216"/>
      <c r="HE63" s="216"/>
      <c r="HF63" s="216"/>
      <c r="HG63" s="216"/>
      <c r="HH63" s="216"/>
      <c r="HI63" s="216"/>
      <c r="HJ63" s="216"/>
      <c r="HK63" s="216"/>
      <c r="HL63" s="216"/>
      <c r="HM63" s="216"/>
      <c r="HN63" s="216"/>
      <c r="HO63" s="216"/>
      <c r="HP63" s="216"/>
      <c r="HQ63" s="216"/>
      <c r="HR63" s="216"/>
      <c r="HS63" s="216"/>
      <c r="HT63" s="216"/>
      <c r="HU63" s="216"/>
      <c r="HV63" s="216"/>
      <c r="HW63" s="216"/>
      <c r="HX63" s="216"/>
      <c r="HY63" s="216"/>
      <c r="HZ63" s="216"/>
      <c r="IA63" s="216"/>
      <c r="IB63" s="216"/>
      <c r="IC63" s="216"/>
      <c r="ID63" s="216"/>
      <c r="IE63" s="216"/>
      <c r="IF63" s="216"/>
      <c r="IG63" s="216"/>
      <c r="IH63" s="216"/>
      <c r="II63" s="216"/>
      <c r="IJ63" s="216"/>
      <c r="IK63" s="216"/>
      <c r="IL63" s="216"/>
      <c r="IM63" s="216"/>
      <c r="IN63" s="216"/>
      <c r="IO63" s="216"/>
      <c r="IP63" s="216"/>
    </row>
    <row r="64" spans="1:12" s="216" customFormat="1" ht="18.75">
      <c r="A64" s="25" t="s">
        <v>126</v>
      </c>
      <c r="B64" s="597" t="s">
        <v>117</v>
      </c>
      <c r="C64" s="12" t="s">
        <v>118</v>
      </c>
      <c r="D64" s="12" t="s">
        <v>140</v>
      </c>
      <c r="E64" s="261" t="s">
        <v>198</v>
      </c>
      <c r="F64" s="562" t="s">
        <v>118</v>
      </c>
      <c r="G64" s="45" t="s">
        <v>400</v>
      </c>
      <c r="H64" s="12" t="s">
        <v>127</v>
      </c>
      <c r="I64" s="518">
        <v>167000</v>
      </c>
      <c r="J64" s="82"/>
      <c r="L64" s="243"/>
    </row>
    <row r="65" spans="1:12" s="125" customFormat="1" ht="18.75">
      <c r="A65" s="61" t="s">
        <v>225</v>
      </c>
      <c r="B65" s="660" t="s">
        <v>117</v>
      </c>
      <c r="C65" s="205" t="s">
        <v>118</v>
      </c>
      <c r="D65" s="63">
        <v>13</v>
      </c>
      <c r="E65" s="429" t="s">
        <v>224</v>
      </c>
      <c r="F65" s="591" t="s">
        <v>395</v>
      </c>
      <c r="G65" s="226" t="s">
        <v>397</v>
      </c>
      <c r="H65" s="227"/>
      <c r="I65" s="522">
        <f>+I69+I66</f>
        <v>257000</v>
      </c>
      <c r="J65" s="82"/>
      <c r="L65" s="242"/>
    </row>
    <row r="66" spans="1:12" s="125" customFormat="1" ht="18.75">
      <c r="A66" s="49" t="s">
        <v>227</v>
      </c>
      <c r="B66" s="499" t="s">
        <v>117</v>
      </c>
      <c r="C66" s="228" t="s">
        <v>118</v>
      </c>
      <c r="D66" s="57">
        <v>13</v>
      </c>
      <c r="E66" s="430" t="s">
        <v>226</v>
      </c>
      <c r="F66" s="237" t="s">
        <v>395</v>
      </c>
      <c r="G66" s="229" t="s">
        <v>397</v>
      </c>
      <c r="H66" s="230"/>
      <c r="I66" s="516">
        <f>I67</f>
        <v>200000</v>
      </c>
      <c r="J66" s="82"/>
      <c r="L66" s="242"/>
    </row>
    <row r="67" spans="1:12" s="125" customFormat="1" ht="18.75">
      <c r="A67" s="83" t="s">
        <v>382</v>
      </c>
      <c r="B67" s="661" t="s">
        <v>117</v>
      </c>
      <c r="C67" s="134" t="s">
        <v>118</v>
      </c>
      <c r="D67" s="64">
        <v>13</v>
      </c>
      <c r="E67" s="431" t="s">
        <v>226</v>
      </c>
      <c r="F67" s="564" t="s">
        <v>395</v>
      </c>
      <c r="G67" s="231" t="s">
        <v>401</v>
      </c>
      <c r="H67" s="136"/>
      <c r="I67" s="517">
        <f>I68</f>
        <v>200000</v>
      </c>
      <c r="J67" s="82"/>
      <c r="L67" s="242"/>
    </row>
    <row r="68" spans="1:12" s="125" customFormat="1" ht="18.75">
      <c r="A68" s="25" t="s">
        <v>126</v>
      </c>
      <c r="B68" s="709" t="s">
        <v>117</v>
      </c>
      <c r="C68" s="130" t="s">
        <v>118</v>
      </c>
      <c r="D68" s="59">
        <v>13</v>
      </c>
      <c r="E68" s="432" t="s">
        <v>226</v>
      </c>
      <c r="F68" s="563" t="s">
        <v>395</v>
      </c>
      <c r="G68" s="131" t="s">
        <v>401</v>
      </c>
      <c r="H68" s="130" t="s">
        <v>127</v>
      </c>
      <c r="I68" s="523">
        <v>200000</v>
      </c>
      <c r="J68" s="82"/>
      <c r="L68" s="242"/>
    </row>
    <row r="69" spans="1:12" s="125" customFormat="1" ht="18.75">
      <c r="A69" s="49" t="s">
        <v>227</v>
      </c>
      <c r="B69" s="499" t="s">
        <v>117</v>
      </c>
      <c r="C69" s="228" t="s">
        <v>118</v>
      </c>
      <c r="D69" s="57">
        <v>13</v>
      </c>
      <c r="E69" s="430" t="s">
        <v>226</v>
      </c>
      <c r="F69" s="237" t="s">
        <v>395</v>
      </c>
      <c r="G69" s="229" t="s">
        <v>397</v>
      </c>
      <c r="H69" s="230"/>
      <c r="I69" s="516">
        <f>I70</f>
        <v>57000</v>
      </c>
      <c r="J69" s="82"/>
      <c r="L69" s="242"/>
    </row>
    <row r="70" spans="1:12" s="125" customFormat="1" ht="18.75">
      <c r="A70" s="83" t="s">
        <v>294</v>
      </c>
      <c r="B70" s="661" t="s">
        <v>117</v>
      </c>
      <c r="C70" s="134" t="s">
        <v>118</v>
      </c>
      <c r="D70" s="64">
        <v>13</v>
      </c>
      <c r="E70" s="431" t="s">
        <v>226</v>
      </c>
      <c r="F70" s="564" t="s">
        <v>395</v>
      </c>
      <c r="G70" s="231" t="s">
        <v>402</v>
      </c>
      <c r="H70" s="136"/>
      <c r="I70" s="517">
        <f>I71</f>
        <v>57000</v>
      </c>
      <c r="J70" s="82"/>
      <c r="L70" s="242"/>
    </row>
    <row r="71" spans="1:12" s="125" customFormat="1" ht="18.75">
      <c r="A71" s="25" t="s">
        <v>126</v>
      </c>
      <c r="B71" s="709" t="s">
        <v>117</v>
      </c>
      <c r="C71" s="130" t="s">
        <v>118</v>
      </c>
      <c r="D71" s="59">
        <v>13</v>
      </c>
      <c r="E71" s="432" t="s">
        <v>226</v>
      </c>
      <c r="F71" s="563" t="s">
        <v>395</v>
      </c>
      <c r="G71" s="131" t="s">
        <v>402</v>
      </c>
      <c r="H71" s="130" t="s">
        <v>127</v>
      </c>
      <c r="I71" s="523">
        <v>57000</v>
      </c>
      <c r="J71" s="82"/>
      <c r="L71" s="242"/>
    </row>
    <row r="72" spans="1:12" s="125" customFormat="1" ht="18.75">
      <c r="A72" s="727" t="s">
        <v>275</v>
      </c>
      <c r="B72" s="662" t="s">
        <v>117</v>
      </c>
      <c r="C72" s="233" t="s">
        <v>118</v>
      </c>
      <c r="D72" s="233" t="s">
        <v>140</v>
      </c>
      <c r="E72" s="433" t="s">
        <v>274</v>
      </c>
      <c r="F72" s="498" t="s">
        <v>395</v>
      </c>
      <c r="G72" s="144" t="s">
        <v>397</v>
      </c>
      <c r="H72" s="234"/>
      <c r="I72" s="514">
        <f>+I73</f>
        <v>5019417.1</v>
      </c>
      <c r="J72" s="82"/>
      <c r="L72" s="242"/>
    </row>
    <row r="73" spans="1:256" s="238" customFormat="1" ht="56.25">
      <c r="A73" s="235" t="s">
        <v>276</v>
      </c>
      <c r="B73" s="710" t="s">
        <v>117</v>
      </c>
      <c r="C73" s="236" t="s">
        <v>118</v>
      </c>
      <c r="D73" s="236" t="s">
        <v>140</v>
      </c>
      <c r="E73" s="434" t="s">
        <v>277</v>
      </c>
      <c r="F73" s="571" t="s">
        <v>395</v>
      </c>
      <c r="G73" s="229" t="s">
        <v>397</v>
      </c>
      <c r="H73" s="237"/>
      <c r="I73" s="516">
        <f>+I74</f>
        <v>5019417.1</v>
      </c>
      <c r="J73" s="279"/>
      <c r="L73" s="64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9"/>
      <c r="CP73" s="239"/>
      <c r="CQ73" s="239"/>
      <c r="CR73" s="239"/>
      <c r="CS73" s="239"/>
      <c r="CT73" s="239"/>
      <c r="CU73" s="239"/>
      <c r="CV73" s="239"/>
      <c r="CW73" s="239"/>
      <c r="CX73" s="239"/>
      <c r="CY73" s="239"/>
      <c r="CZ73" s="239"/>
      <c r="DA73" s="239"/>
      <c r="DB73" s="239"/>
      <c r="DC73" s="239"/>
      <c r="DD73" s="239"/>
      <c r="DE73" s="239"/>
      <c r="DF73" s="239"/>
      <c r="DG73" s="239"/>
      <c r="DH73" s="239"/>
      <c r="DI73" s="239"/>
      <c r="DJ73" s="239"/>
      <c r="DK73" s="239"/>
      <c r="DL73" s="239"/>
      <c r="DM73" s="239"/>
      <c r="DN73" s="239"/>
      <c r="DO73" s="239"/>
      <c r="DP73" s="239"/>
      <c r="DQ73" s="239"/>
      <c r="DR73" s="239"/>
      <c r="DS73" s="239"/>
      <c r="DT73" s="239"/>
      <c r="DU73" s="239"/>
      <c r="DV73" s="239"/>
      <c r="DW73" s="239"/>
      <c r="DX73" s="239"/>
      <c r="DY73" s="239"/>
      <c r="DZ73" s="239"/>
      <c r="EA73" s="239"/>
      <c r="EB73" s="239"/>
      <c r="EC73" s="239"/>
      <c r="ED73" s="239"/>
      <c r="EE73" s="239"/>
      <c r="EF73" s="239"/>
      <c r="EG73" s="239"/>
      <c r="EH73" s="239"/>
      <c r="EI73" s="239"/>
      <c r="EJ73" s="239"/>
      <c r="EK73" s="239"/>
      <c r="EL73" s="239"/>
      <c r="EM73" s="239"/>
      <c r="EN73" s="239"/>
      <c r="EO73" s="239"/>
      <c r="EP73" s="239"/>
      <c r="EQ73" s="239"/>
      <c r="ER73" s="239"/>
      <c r="ES73" s="239"/>
      <c r="ET73" s="239"/>
      <c r="EU73" s="239"/>
      <c r="EV73" s="239"/>
      <c r="EW73" s="239"/>
      <c r="EX73" s="239"/>
      <c r="EY73" s="239"/>
      <c r="EZ73" s="239"/>
      <c r="FA73" s="239"/>
      <c r="FB73" s="239"/>
      <c r="FC73" s="239"/>
      <c r="FD73" s="239"/>
      <c r="FE73" s="239"/>
      <c r="FF73" s="239"/>
      <c r="FG73" s="239"/>
      <c r="FH73" s="239"/>
      <c r="FI73" s="239"/>
      <c r="FJ73" s="239"/>
      <c r="FK73" s="239"/>
      <c r="FL73" s="239"/>
      <c r="FM73" s="239"/>
      <c r="FN73" s="239"/>
      <c r="FO73" s="239"/>
      <c r="FP73" s="239"/>
      <c r="FQ73" s="239"/>
      <c r="FR73" s="239"/>
      <c r="FS73" s="239"/>
      <c r="FT73" s="239"/>
      <c r="FU73" s="239"/>
      <c r="FV73" s="239"/>
      <c r="FW73" s="239"/>
      <c r="FX73" s="239"/>
      <c r="FY73" s="239"/>
      <c r="FZ73" s="239"/>
      <c r="GA73" s="239"/>
      <c r="GB73" s="239"/>
      <c r="GC73" s="239"/>
      <c r="GD73" s="239"/>
      <c r="GE73" s="239"/>
      <c r="GF73" s="239"/>
      <c r="GG73" s="239"/>
      <c r="GH73" s="239"/>
      <c r="GI73" s="239"/>
      <c r="GJ73" s="239"/>
      <c r="GK73" s="239"/>
      <c r="GL73" s="239"/>
      <c r="GM73" s="239"/>
      <c r="GN73" s="239"/>
      <c r="GO73" s="239"/>
      <c r="GP73" s="239"/>
      <c r="GQ73" s="239"/>
      <c r="GR73" s="239"/>
      <c r="GS73" s="239"/>
      <c r="GT73" s="239"/>
      <c r="GU73" s="239"/>
      <c r="GV73" s="239"/>
      <c r="GW73" s="239"/>
      <c r="GX73" s="239"/>
      <c r="GY73" s="239"/>
      <c r="GZ73" s="239"/>
      <c r="HA73" s="239"/>
      <c r="HB73" s="239"/>
      <c r="HC73" s="239"/>
      <c r="HD73" s="239"/>
      <c r="HE73" s="239"/>
      <c r="HF73" s="239"/>
      <c r="HG73" s="239"/>
      <c r="HH73" s="239"/>
      <c r="HI73" s="239"/>
      <c r="HJ73" s="239"/>
      <c r="HK73" s="239"/>
      <c r="HL73" s="239"/>
      <c r="HM73" s="239"/>
      <c r="HN73" s="239"/>
      <c r="HO73" s="239"/>
      <c r="HP73" s="239"/>
      <c r="HQ73" s="239"/>
      <c r="HR73" s="239"/>
      <c r="HS73" s="239"/>
      <c r="HT73" s="239"/>
      <c r="HU73" s="239"/>
      <c r="HV73" s="239"/>
      <c r="HW73" s="239"/>
      <c r="HX73" s="239"/>
      <c r="HY73" s="239"/>
      <c r="HZ73" s="239"/>
      <c r="IA73" s="239"/>
      <c r="IB73" s="239"/>
      <c r="IC73" s="239"/>
      <c r="ID73" s="239"/>
      <c r="IE73" s="239"/>
      <c r="IF73" s="239"/>
      <c r="IG73" s="239"/>
      <c r="IH73" s="239"/>
      <c r="II73" s="239"/>
      <c r="IJ73" s="239"/>
      <c r="IK73" s="239"/>
      <c r="IL73" s="239"/>
      <c r="IM73" s="239"/>
      <c r="IN73" s="239"/>
      <c r="IO73" s="239"/>
      <c r="IP73" s="239"/>
      <c r="IQ73" s="239"/>
      <c r="IR73" s="239"/>
      <c r="IS73" s="239"/>
      <c r="IT73" s="239"/>
      <c r="IU73" s="239"/>
      <c r="IV73" s="239"/>
    </row>
    <row r="74" spans="1:256" s="238" customFormat="1" ht="19.5">
      <c r="A74" s="83" t="s">
        <v>184</v>
      </c>
      <c r="B74" s="213" t="s">
        <v>117</v>
      </c>
      <c r="C74" s="32" t="s">
        <v>118</v>
      </c>
      <c r="D74" s="32">
        <v>13</v>
      </c>
      <c r="E74" s="259" t="s">
        <v>277</v>
      </c>
      <c r="F74" s="561" t="s">
        <v>395</v>
      </c>
      <c r="G74" s="135" t="s">
        <v>403</v>
      </c>
      <c r="H74" s="32"/>
      <c r="I74" s="524">
        <f>SUM(I75:I77)</f>
        <v>5019417.1</v>
      </c>
      <c r="J74" s="279"/>
      <c r="K74" s="240"/>
      <c r="L74" s="64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39"/>
      <c r="BQ74" s="239"/>
      <c r="BR74" s="239"/>
      <c r="BS74" s="239"/>
      <c r="BT74" s="239"/>
      <c r="BU74" s="239"/>
      <c r="BV74" s="239"/>
      <c r="BW74" s="239"/>
      <c r="BX74" s="239"/>
      <c r="BY74" s="239"/>
      <c r="BZ74" s="239"/>
      <c r="CA74" s="239"/>
      <c r="CB74" s="239"/>
      <c r="CC74" s="239"/>
      <c r="CD74" s="239"/>
      <c r="CE74" s="239"/>
      <c r="CF74" s="239"/>
      <c r="CG74" s="239"/>
      <c r="CH74" s="239"/>
      <c r="CI74" s="239"/>
      <c r="CJ74" s="239"/>
      <c r="CK74" s="239"/>
      <c r="CL74" s="239"/>
      <c r="CM74" s="239"/>
      <c r="CN74" s="239"/>
      <c r="CO74" s="239"/>
      <c r="CP74" s="239"/>
      <c r="CQ74" s="239"/>
      <c r="CR74" s="239"/>
      <c r="CS74" s="239"/>
      <c r="CT74" s="239"/>
      <c r="CU74" s="239"/>
      <c r="CV74" s="239"/>
      <c r="CW74" s="239"/>
      <c r="CX74" s="239"/>
      <c r="CY74" s="239"/>
      <c r="CZ74" s="239"/>
      <c r="DA74" s="239"/>
      <c r="DB74" s="239"/>
      <c r="DC74" s="239"/>
      <c r="DD74" s="239"/>
      <c r="DE74" s="239"/>
      <c r="DF74" s="239"/>
      <c r="DG74" s="239"/>
      <c r="DH74" s="239"/>
      <c r="DI74" s="239"/>
      <c r="DJ74" s="239"/>
      <c r="DK74" s="239"/>
      <c r="DL74" s="239"/>
      <c r="DM74" s="239"/>
      <c r="DN74" s="239"/>
      <c r="DO74" s="239"/>
      <c r="DP74" s="239"/>
      <c r="DQ74" s="239"/>
      <c r="DR74" s="239"/>
      <c r="DS74" s="239"/>
      <c r="DT74" s="239"/>
      <c r="DU74" s="239"/>
      <c r="DV74" s="239"/>
      <c r="DW74" s="239"/>
      <c r="DX74" s="239"/>
      <c r="DY74" s="239"/>
      <c r="DZ74" s="239"/>
      <c r="EA74" s="239"/>
      <c r="EB74" s="239"/>
      <c r="EC74" s="239"/>
      <c r="ED74" s="239"/>
      <c r="EE74" s="239"/>
      <c r="EF74" s="239"/>
      <c r="EG74" s="239"/>
      <c r="EH74" s="239"/>
      <c r="EI74" s="239"/>
      <c r="EJ74" s="239"/>
      <c r="EK74" s="239"/>
      <c r="EL74" s="239"/>
      <c r="EM74" s="239"/>
      <c r="EN74" s="239"/>
      <c r="EO74" s="239"/>
      <c r="EP74" s="239"/>
      <c r="EQ74" s="239"/>
      <c r="ER74" s="239"/>
      <c r="ES74" s="239"/>
      <c r="ET74" s="239"/>
      <c r="EU74" s="239"/>
      <c r="EV74" s="239"/>
      <c r="EW74" s="239"/>
      <c r="EX74" s="239"/>
      <c r="EY74" s="239"/>
      <c r="EZ74" s="239"/>
      <c r="FA74" s="239"/>
      <c r="FB74" s="239"/>
      <c r="FC74" s="239"/>
      <c r="FD74" s="239"/>
      <c r="FE74" s="239"/>
      <c r="FF74" s="239"/>
      <c r="FG74" s="239"/>
      <c r="FH74" s="239"/>
      <c r="FI74" s="239"/>
      <c r="FJ74" s="239"/>
      <c r="FK74" s="239"/>
      <c r="FL74" s="239"/>
      <c r="FM74" s="239"/>
      <c r="FN74" s="239"/>
      <c r="FO74" s="239"/>
      <c r="FP74" s="239"/>
      <c r="FQ74" s="239"/>
      <c r="FR74" s="239"/>
      <c r="FS74" s="239"/>
      <c r="FT74" s="239"/>
      <c r="FU74" s="239"/>
      <c r="FV74" s="239"/>
      <c r="FW74" s="239"/>
      <c r="FX74" s="239"/>
      <c r="FY74" s="239"/>
      <c r="FZ74" s="239"/>
      <c r="GA74" s="239"/>
      <c r="GB74" s="239"/>
      <c r="GC74" s="239"/>
      <c r="GD74" s="239"/>
      <c r="GE74" s="239"/>
      <c r="GF74" s="239"/>
      <c r="GG74" s="239"/>
      <c r="GH74" s="239"/>
      <c r="GI74" s="239"/>
      <c r="GJ74" s="239"/>
      <c r="GK74" s="239"/>
      <c r="GL74" s="239"/>
      <c r="GM74" s="239"/>
      <c r="GN74" s="239"/>
      <c r="GO74" s="239"/>
      <c r="GP74" s="239"/>
      <c r="GQ74" s="239"/>
      <c r="GR74" s="239"/>
      <c r="GS74" s="239"/>
      <c r="GT74" s="239"/>
      <c r="GU74" s="239"/>
      <c r="GV74" s="239"/>
      <c r="GW74" s="239"/>
      <c r="GX74" s="239"/>
      <c r="GY74" s="239"/>
      <c r="GZ74" s="239"/>
      <c r="HA74" s="239"/>
      <c r="HB74" s="239"/>
      <c r="HC74" s="239"/>
      <c r="HD74" s="239"/>
      <c r="HE74" s="239"/>
      <c r="HF74" s="239"/>
      <c r="HG74" s="239"/>
      <c r="HH74" s="239"/>
      <c r="HI74" s="239"/>
      <c r="HJ74" s="239"/>
      <c r="HK74" s="239"/>
      <c r="HL74" s="239"/>
      <c r="HM74" s="239"/>
      <c r="HN74" s="239"/>
      <c r="HO74" s="239"/>
      <c r="HP74" s="239"/>
      <c r="HQ74" s="239"/>
      <c r="HR74" s="239"/>
      <c r="HS74" s="239"/>
      <c r="HT74" s="239"/>
      <c r="HU74" s="239"/>
      <c r="HV74" s="239"/>
      <c r="HW74" s="239"/>
      <c r="HX74" s="239"/>
      <c r="HY74" s="239"/>
      <c r="HZ74" s="239"/>
      <c r="IA74" s="239"/>
      <c r="IB74" s="239"/>
      <c r="IC74" s="239"/>
      <c r="ID74" s="239"/>
      <c r="IE74" s="239"/>
      <c r="IF74" s="239"/>
      <c r="IG74" s="239"/>
      <c r="IH74" s="239"/>
      <c r="II74" s="239"/>
      <c r="IJ74" s="239"/>
      <c r="IK74" s="239"/>
      <c r="IL74" s="239"/>
      <c r="IM74" s="239"/>
      <c r="IN74" s="239"/>
      <c r="IO74" s="239"/>
      <c r="IP74" s="239"/>
      <c r="IQ74" s="239"/>
      <c r="IR74" s="239"/>
      <c r="IS74" s="239"/>
      <c r="IT74" s="239"/>
      <c r="IU74" s="239"/>
      <c r="IV74" s="239"/>
    </row>
    <row r="75" spans="1:256" s="238" customFormat="1" ht="56.25">
      <c r="A75" s="121" t="s">
        <v>125</v>
      </c>
      <c r="B75" s="274" t="s">
        <v>117</v>
      </c>
      <c r="C75" s="60" t="s">
        <v>118</v>
      </c>
      <c r="D75" s="60">
        <v>13</v>
      </c>
      <c r="E75" s="435" t="s">
        <v>277</v>
      </c>
      <c r="F75" s="585" t="s">
        <v>395</v>
      </c>
      <c r="G75" s="131" t="s">
        <v>403</v>
      </c>
      <c r="H75" s="60" t="s">
        <v>120</v>
      </c>
      <c r="I75" s="525">
        <v>3197409.6</v>
      </c>
      <c r="J75" s="279"/>
      <c r="K75" s="240"/>
      <c r="L75" s="64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39"/>
      <c r="BP75" s="239"/>
      <c r="BQ75" s="239"/>
      <c r="BR75" s="239"/>
      <c r="BS75" s="239"/>
      <c r="BT75" s="239"/>
      <c r="BU75" s="239"/>
      <c r="BV75" s="239"/>
      <c r="BW75" s="239"/>
      <c r="BX75" s="239"/>
      <c r="BY75" s="239"/>
      <c r="BZ75" s="239"/>
      <c r="CA75" s="239"/>
      <c r="CB75" s="239"/>
      <c r="CC75" s="239"/>
      <c r="CD75" s="239"/>
      <c r="CE75" s="239"/>
      <c r="CF75" s="239"/>
      <c r="CG75" s="239"/>
      <c r="CH75" s="239"/>
      <c r="CI75" s="239"/>
      <c r="CJ75" s="239"/>
      <c r="CK75" s="239"/>
      <c r="CL75" s="239"/>
      <c r="CM75" s="239"/>
      <c r="CN75" s="239"/>
      <c r="CO75" s="239"/>
      <c r="CP75" s="239"/>
      <c r="CQ75" s="239"/>
      <c r="CR75" s="239"/>
      <c r="CS75" s="239"/>
      <c r="CT75" s="239"/>
      <c r="CU75" s="239"/>
      <c r="CV75" s="239"/>
      <c r="CW75" s="239"/>
      <c r="CX75" s="239"/>
      <c r="CY75" s="239"/>
      <c r="CZ75" s="239"/>
      <c r="DA75" s="239"/>
      <c r="DB75" s="239"/>
      <c r="DC75" s="239"/>
      <c r="DD75" s="239"/>
      <c r="DE75" s="239"/>
      <c r="DF75" s="239"/>
      <c r="DG75" s="239"/>
      <c r="DH75" s="239"/>
      <c r="DI75" s="239"/>
      <c r="DJ75" s="239"/>
      <c r="DK75" s="239"/>
      <c r="DL75" s="239"/>
      <c r="DM75" s="239"/>
      <c r="DN75" s="239"/>
      <c r="DO75" s="239"/>
      <c r="DP75" s="239"/>
      <c r="DQ75" s="239"/>
      <c r="DR75" s="239"/>
      <c r="DS75" s="239"/>
      <c r="DT75" s="239"/>
      <c r="DU75" s="239"/>
      <c r="DV75" s="239"/>
      <c r="DW75" s="239"/>
      <c r="DX75" s="239"/>
      <c r="DY75" s="239"/>
      <c r="DZ75" s="239"/>
      <c r="EA75" s="239"/>
      <c r="EB75" s="239"/>
      <c r="EC75" s="239"/>
      <c r="ED75" s="239"/>
      <c r="EE75" s="239"/>
      <c r="EF75" s="239"/>
      <c r="EG75" s="239"/>
      <c r="EH75" s="239"/>
      <c r="EI75" s="239"/>
      <c r="EJ75" s="239"/>
      <c r="EK75" s="239"/>
      <c r="EL75" s="239"/>
      <c r="EM75" s="239"/>
      <c r="EN75" s="239"/>
      <c r="EO75" s="239"/>
      <c r="EP75" s="239"/>
      <c r="EQ75" s="239"/>
      <c r="ER75" s="239"/>
      <c r="ES75" s="239"/>
      <c r="ET75" s="239"/>
      <c r="EU75" s="239"/>
      <c r="EV75" s="239"/>
      <c r="EW75" s="239"/>
      <c r="EX75" s="239"/>
      <c r="EY75" s="239"/>
      <c r="EZ75" s="239"/>
      <c r="FA75" s="239"/>
      <c r="FB75" s="239"/>
      <c r="FC75" s="239"/>
      <c r="FD75" s="239"/>
      <c r="FE75" s="239"/>
      <c r="FF75" s="239"/>
      <c r="FG75" s="239"/>
      <c r="FH75" s="239"/>
      <c r="FI75" s="239"/>
      <c r="FJ75" s="239"/>
      <c r="FK75" s="239"/>
      <c r="FL75" s="239"/>
      <c r="FM75" s="239"/>
      <c r="FN75" s="239"/>
      <c r="FO75" s="239"/>
      <c r="FP75" s="239"/>
      <c r="FQ75" s="239"/>
      <c r="FR75" s="239"/>
      <c r="FS75" s="239"/>
      <c r="FT75" s="239"/>
      <c r="FU75" s="239"/>
      <c r="FV75" s="239"/>
      <c r="FW75" s="239"/>
      <c r="FX75" s="239"/>
      <c r="FY75" s="239"/>
      <c r="FZ75" s="239"/>
      <c r="GA75" s="239"/>
      <c r="GB75" s="239"/>
      <c r="GC75" s="239"/>
      <c r="GD75" s="239"/>
      <c r="GE75" s="239"/>
      <c r="GF75" s="239"/>
      <c r="GG75" s="239"/>
      <c r="GH75" s="239"/>
      <c r="GI75" s="239"/>
      <c r="GJ75" s="239"/>
      <c r="GK75" s="239"/>
      <c r="GL75" s="239"/>
      <c r="GM75" s="239"/>
      <c r="GN75" s="239"/>
      <c r="GO75" s="239"/>
      <c r="GP75" s="239"/>
      <c r="GQ75" s="239"/>
      <c r="GR75" s="239"/>
      <c r="GS75" s="239"/>
      <c r="GT75" s="239"/>
      <c r="GU75" s="239"/>
      <c r="GV75" s="239"/>
      <c r="GW75" s="239"/>
      <c r="GX75" s="239"/>
      <c r="GY75" s="239"/>
      <c r="GZ75" s="239"/>
      <c r="HA75" s="239"/>
      <c r="HB75" s="239"/>
      <c r="HC75" s="239"/>
      <c r="HD75" s="239"/>
      <c r="HE75" s="239"/>
      <c r="HF75" s="239"/>
      <c r="HG75" s="239"/>
      <c r="HH75" s="239"/>
      <c r="HI75" s="239"/>
      <c r="HJ75" s="239"/>
      <c r="HK75" s="239"/>
      <c r="HL75" s="239"/>
      <c r="HM75" s="239"/>
      <c r="HN75" s="239"/>
      <c r="HO75" s="239"/>
      <c r="HP75" s="239"/>
      <c r="HQ75" s="239"/>
      <c r="HR75" s="239"/>
      <c r="HS75" s="239"/>
      <c r="HT75" s="239"/>
      <c r="HU75" s="239"/>
      <c r="HV75" s="239"/>
      <c r="HW75" s="239"/>
      <c r="HX75" s="239"/>
      <c r="HY75" s="239"/>
      <c r="HZ75" s="239"/>
      <c r="IA75" s="239"/>
      <c r="IB75" s="239"/>
      <c r="IC75" s="239"/>
      <c r="ID75" s="239"/>
      <c r="IE75" s="239"/>
      <c r="IF75" s="239"/>
      <c r="IG75" s="239"/>
      <c r="IH75" s="239"/>
      <c r="II75" s="239"/>
      <c r="IJ75" s="239"/>
      <c r="IK75" s="239"/>
      <c r="IL75" s="239"/>
      <c r="IM75" s="239"/>
      <c r="IN75" s="239"/>
      <c r="IO75" s="239"/>
      <c r="IP75" s="239"/>
      <c r="IQ75" s="239"/>
      <c r="IR75" s="239"/>
      <c r="IS75" s="239"/>
      <c r="IT75" s="239"/>
      <c r="IU75" s="239"/>
      <c r="IV75" s="239"/>
    </row>
    <row r="76" spans="1:256" s="238" customFormat="1" ht="19.5">
      <c r="A76" s="25" t="s">
        <v>126</v>
      </c>
      <c r="B76" s="398" t="s">
        <v>117</v>
      </c>
      <c r="C76" s="60" t="s">
        <v>118</v>
      </c>
      <c r="D76" s="60">
        <v>13</v>
      </c>
      <c r="E76" s="435" t="s">
        <v>277</v>
      </c>
      <c r="F76" s="563" t="s">
        <v>395</v>
      </c>
      <c r="G76" s="131" t="s">
        <v>403</v>
      </c>
      <c r="H76" s="60" t="s">
        <v>127</v>
      </c>
      <c r="I76" s="526">
        <v>1782007.5</v>
      </c>
      <c r="J76" s="279"/>
      <c r="K76" s="240"/>
      <c r="L76" s="64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39"/>
      <c r="BZ76" s="239"/>
      <c r="CA76" s="239"/>
      <c r="CB76" s="239"/>
      <c r="CC76" s="239"/>
      <c r="CD76" s="239"/>
      <c r="CE76" s="239"/>
      <c r="CF76" s="239"/>
      <c r="CG76" s="239"/>
      <c r="CH76" s="239"/>
      <c r="CI76" s="239"/>
      <c r="CJ76" s="239"/>
      <c r="CK76" s="239"/>
      <c r="CL76" s="239"/>
      <c r="CM76" s="239"/>
      <c r="CN76" s="239"/>
      <c r="CO76" s="239"/>
      <c r="CP76" s="239"/>
      <c r="CQ76" s="239"/>
      <c r="CR76" s="239"/>
      <c r="CS76" s="239"/>
      <c r="CT76" s="239"/>
      <c r="CU76" s="239"/>
      <c r="CV76" s="239"/>
      <c r="CW76" s="239"/>
      <c r="CX76" s="239"/>
      <c r="CY76" s="239"/>
      <c r="CZ76" s="239"/>
      <c r="DA76" s="239"/>
      <c r="DB76" s="239"/>
      <c r="DC76" s="239"/>
      <c r="DD76" s="239"/>
      <c r="DE76" s="239"/>
      <c r="DF76" s="239"/>
      <c r="DG76" s="239"/>
      <c r="DH76" s="239"/>
      <c r="DI76" s="239"/>
      <c r="DJ76" s="239"/>
      <c r="DK76" s="239"/>
      <c r="DL76" s="239"/>
      <c r="DM76" s="239"/>
      <c r="DN76" s="239"/>
      <c r="DO76" s="239"/>
      <c r="DP76" s="239"/>
      <c r="DQ76" s="239"/>
      <c r="DR76" s="239"/>
      <c r="DS76" s="239"/>
      <c r="DT76" s="239"/>
      <c r="DU76" s="239"/>
      <c r="DV76" s="239"/>
      <c r="DW76" s="239"/>
      <c r="DX76" s="239"/>
      <c r="DY76" s="239"/>
      <c r="DZ76" s="239"/>
      <c r="EA76" s="239"/>
      <c r="EB76" s="239"/>
      <c r="EC76" s="239"/>
      <c r="ED76" s="239"/>
      <c r="EE76" s="239"/>
      <c r="EF76" s="239"/>
      <c r="EG76" s="239"/>
      <c r="EH76" s="239"/>
      <c r="EI76" s="239"/>
      <c r="EJ76" s="239"/>
      <c r="EK76" s="239"/>
      <c r="EL76" s="239"/>
      <c r="EM76" s="239"/>
      <c r="EN76" s="239"/>
      <c r="EO76" s="239"/>
      <c r="EP76" s="239"/>
      <c r="EQ76" s="239"/>
      <c r="ER76" s="239"/>
      <c r="ES76" s="239"/>
      <c r="ET76" s="239"/>
      <c r="EU76" s="239"/>
      <c r="EV76" s="239"/>
      <c r="EW76" s="239"/>
      <c r="EX76" s="239"/>
      <c r="EY76" s="239"/>
      <c r="EZ76" s="239"/>
      <c r="FA76" s="239"/>
      <c r="FB76" s="239"/>
      <c r="FC76" s="239"/>
      <c r="FD76" s="239"/>
      <c r="FE76" s="239"/>
      <c r="FF76" s="239"/>
      <c r="FG76" s="239"/>
      <c r="FH76" s="239"/>
      <c r="FI76" s="239"/>
      <c r="FJ76" s="239"/>
      <c r="FK76" s="239"/>
      <c r="FL76" s="239"/>
      <c r="FM76" s="239"/>
      <c r="FN76" s="239"/>
      <c r="FO76" s="239"/>
      <c r="FP76" s="239"/>
      <c r="FQ76" s="239"/>
      <c r="FR76" s="239"/>
      <c r="FS76" s="239"/>
      <c r="FT76" s="239"/>
      <c r="FU76" s="239"/>
      <c r="FV76" s="239"/>
      <c r="FW76" s="239"/>
      <c r="FX76" s="239"/>
      <c r="FY76" s="239"/>
      <c r="FZ76" s="239"/>
      <c r="GA76" s="239"/>
      <c r="GB76" s="239"/>
      <c r="GC76" s="239"/>
      <c r="GD76" s="239"/>
      <c r="GE76" s="239"/>
      <c r="GF76" s="239"/>
      <c r="GG76" s="239"/>
      <c r="GH76" s="239"/>
      <c r="GI76" s="239"/>
      <c r="GJ76" s="239"/>
      <c r="GK76" s="239"/>
      <c r="GL76" s="239"/>
      <c r="GM76" s="239"/>
      <c r="GN76" s="239"/>
      <c r="GO76" s="239"/>
      <c r="GP76" s="239"/>
      <c r="GQ76" s="239"/>
      <c r="GR76" s="239"/>
      <c r="GS76" s="239"/>
      <c r="GT76" s="239"/>
      <c r="GU76" s="239"/>
      <c r="GV76" s="239"/>
      <c r="GW76" s="239"/>
      <c r="GX76" s="239"/>
      <c r="GY76" s="239"/>
      <c r="GZ76" s="239"/>
      <c r="HA76" s="239"/>
      <c r="HB76" s="239"/>
      <c r="HC76" s="239"/>
      <c r="HD76" s="239"/>
      <c r="HE76" s="239"/>
      <c r="HF76" s="239"/>
      <c r="HG76" s="239"/>
      <c r="HH76" s="239"/>
      <c r="HI76" s="239"/>
      <c r="HJ76" s="239"/>
      <c r="HK76" s="239"/>
      <c r="HL76" s="239"/>
      <c r="HM76" s="239"/>
      <c r="HN76" s="239"/>
      <c r="HO76" s="239"/>
      <c r="HP76" s="239"/>
      <c r="HQ76" s="239"/>
      <c r="HR76" s="239"/>
      <c r="HS76" s="239"/>
      <c r="HT76" s="239"/>
      <c r="HU76" s="239"/>
      <c r="HV76" s="239"/>
      <c r="HW76" s="239"/>
      <c r="HX76" s="239"/>
      <c r="HY76" s="239"/>
      <c r="HZ76" s="239"/>
      <c r="IA76" s="239"/>
      <c r="IB76" s="239"/>
      <c r="IC76" s="239"/>
      <c r="ID76" s="239"/>
      <c r="IE76" s="239"/>
      <c r="IF76" s="239"/>
      <c r="IG76" s="239"/>
      <c r="IH76" s="239"/>
      <c r="II76" s="239"/>
      <c r="IJ76" s="239"/>
      <c r="IK76" s="239"/>
      <c r="IL76" s="239"/>
      <c r="IM76" s="239"/>
      <c r="IN76" s="239"/>
      <c r="IO76" s="239"/>
      <c r="IP76" s="239"/>
      <c r="IQ76" s="239"/>
      <c r="IR76" s="239"/>
      <c r="IS76" s="239"/>
      <c r="IT76" s="239"/>
      <c r="IU76" s="239"/>
      <c r="IV76" s="239"/>
    </row>
    <row r="77" spans="1:12" s="125" customFormat="1" ht="18.75">
      <c r="A77" s="107" t="s">
        <v>128</v>
      </c>
      <c r="B77" s="274" t="s">
        <v>117</v>
      </c>
      <c r="C77" s="60" t="s">
        <v>118</v>
      </c>
      <c r="D77" s="60">
        <v>13</v>
      </c>
      <c r="E77" s="435" t="s">
        <v>277</v>
      </c>
      <c r="F77" s="563" t="s">
        <v>395</v>
      </c>
      <c r="G77" s="131" t="s">
        <v>403</v>
      </c>
      <c r="H77" s="60" t="s">
        <v>129</v>
      </c>
      <c r="I77" s="525">
        <v>40000</v>
      </c>
      <c r="J77" s="82"/>
      <c r="L77" s="242"/>
    </row>
    <row r="78" spans="1:12" s="125" customFormat="1" ht="18.75">
      <c r="A78" s="109" t="s">
        <v>143</v>
      </c>
      <c r="B78" s="69" t="s">
        <v>117</v>
      </c>
      <c r="C78" s="65" t="s">
        <v>119</v>
      </c>
      <c r="D78" s="66"/>
      <c r="E78" s="67"/>
      <c r="F78" s="592"/>
      <c r="G78" s="68"/>
      <c r="H78" s="69"/>
      <c r="I78" s="506">
        <f>+I79</f>
        <v>134298</v>
      </c>
      <c r="J78" s="82"/>
      <c r="L78" s="242"/>
    </row>
    <row r="79" spans="1:12" s="216" customFormat="1" ht="18.75">
      <c r="A79" s="110" t="s">
        <v>144</v>
      </c>
      <c r="B79" s="711" t="s">
        <v>117</v>
      </c>
      <c r="C79" s="70" t="s">
        <v>119</v>
      </c>
      <c r="D79" s="70" t="s">
        <v>145</v>
      </c>
      <c r="E79" s="71"/>
      <c r="F79" s="500"/>
      <c r="G79" s="72"/>
      <c r="H79" s="70"/>
      <c r="I79" s="507">
        <f>I80</f>
        <v>134298</v>
      </c>
      <c r="J79" s="6"/>
      <c r="L79" s="243"/>
    </row>
    <row r="80" spans="1:12" s="125" customFormat="1" ht="18.75">
      <c r="A80" s="727" t="s">
        <v>225</v>
      </c>
      <c r="B80" s="662" t="s">
        <v>117</v>
      </c>
      <c r="C80" s="233" t="s">
        <v>119</v>
      </c>
      <c r="D80" s="233" t="s">
        <v>145</v>
      </c>
      <c r="E80" s="433" t="s">
        <v>224</v>
      </c>
      <c r="F80" s="498" t="s">
        <v>395</v>
      </c>
      <c r="G80" s="144" t="s">
        <v>397</v>
      </c>
      <c r="H80" s="234"/>
      <c r="I80" s="514">
        <f>I81</f>
        <v>134298</v>
      </c>
      <c r="J80" s="82"/>
      <c r="L80" s="242"/>
    </row>
    <row r="81" spans="1:12" s="125" customFormat="1" ht="18.75">
      <c r="A81" s="235" t="s">
        <v>227</v>
      </c>
      <c r="B81" s="710" t="s">
        <v>117</v>
      </c>
      <c r="C81" s="236" t="s">
        <v>119</v>
      </c>
      <c r="D81" s="236" t="s">
        <v>145</v>
      </c>
      <c r="E81" s="434" t="s">
        <v>226</v>
      </c>
      <c r="F81" s="237" t="s">
        <v>395</v>
      </c>
      <c r="G81" s="229" t="s">
        <v>397</v>
      </c>
      <c r="H81" s="237"/>
      <c r="I81" s="516">
        <f>I82</f>
        <v>134298</v>
      </c>
      <c r="J81" s="82"/>
      <c r="L81" s="242"/>
    </row>
    <row r="82" spans="1:12" s="125" customFormat="1" ht="18.75">
      <c r="A82" s="90" t="s">
        <v>228</v>
      </c>
      <c r="B82" s="712" t="s">
        <v>117</v>
      </c>
      <c r="C82" s="74" t="s">
        <v>119</v>
      </c>
      <c r="D82" s="74" t="s">
        <v>145</v>
      </c>
      <c r="E82" s="436" t="s">
        <v>226</v>
      </c>
      <c r="F82" s="564" t="s">
        <v>395</v>
      </c>
      <c r="G82" s="231" t="s">
        <v>404</v>
      </c>
      <c r="H82" s="74"/>
      <c r="I82" s="517">
        <f>SUM(I83:I84)</f>
        <v>134298</v>
      </c>
      <c r="J82" s="82"/>
      <c r="L82" s="242"/>
    </row>
    <row r="83" spans="1:12" s="125" customFormat="1" ht="56.25">
      <c r="A83" s="23" t="s">
        <v>125</v>
      </c>
      <c r="B83" s="707" t="s">
        <v>117</v>
      </c>
      <c r="C83" s="12" t="s">
        <v>119</v>
      </c>
      <c r="D83" s="12" t="s">
        <v>145</v>
      </c>
      <c r="E83" s="435" t="s">
        <v>226</v>
      </c>
      <c r="F83" s="565" t="s">
        <v>395</v>
      </c>
      <c r="G83" s="241" t="s">
        <v>404</v>
      </c>
      <c r="H83" s="12" t="s">
        <v>120</v>
      </c>
      <c r="I83" s="518">
        <v>134298</v>
      </c>
      <c r="J83" s="82"/>
      <c r="L83" s="242"/>
    </row>
    <row r="84" spans="1:10" s="242" customFormat="1" ht="18.75" hidden="1">
      <c r="A84" s="25" t="s">
        <v>126</v>
      </c>
      <c r="B84" s="707" t="s">
        <v>117</v>
      </c>
      <c r="C84" s="12" t="s">
        <v>119</v>
      </c>
      <c r="D84" s="12" t="s">
        <v>145</v>
      </c>
      <c r="E84" s="435" t="s">
        <v>226</v>
      </c>
      <c r="F84" s="565"/>
      <c r="G84" s="241" t="s">
        <v>295</v>
      </c>
      <c r="H84" s="12" t="s">
        <v>127</v>
      </c>
      <c r="I84" s="518"/>
      <c r="J84" s="76"/>
    </row>
    <row r="85" spans="1:10" s="242" customFormat="1" ht="18.75">
      <c r="A85" s="81" t="s">
        <v>146</v>
      </c>
      <c r="B85" s="181"/>
      <c r="C85" s="75" t="s">
        <v>145</v>
      </c>
      <c r="D85" s="75"/>
      <c r="E85" s="67"/>
      <c r="F85" s="592"/>
      <c r="G85" s="68"/>
      <c r="H85" s="75"/>
      <c r="I85" s="527">
        <f>+I97+I105+I86</f>
        <v>55000</v>
      </c>
      <c r="J85" s="76"/>
    </row>
    <row r="86" spans="1:10" s="243" customFormat="1" ht="37.5" hidden="1">
      <c r="A86" s="396" t="s">
        <v>297</v>
      </c>
      <c r="B86" s="713" t="s">
        <v>117</v>
      </c>
      <c r="C86" s="399" t="s">
        <v>145</v>
      </c>
      <c r="D86" s="399" t="s">
        <v>296</v>
      </c>
      <c r="E86" s="400"/>
      <c r="F86" s="593"/>
      <c r="G86" s="401"/>
      <c r="H86" s="399"/>
      <c r="I86" s="528">
        <f>I87</f>
        <v>0</v>
      </c>
      <c r="J86" s="88"/>
    </row>
    <row r="87" spans="1:10" s="242" customFormat="1" ht="75" hidden="1">
      <c r="A87" s="61" t="s">
        <v>278</v>
      </c>
      <c r="B87" s="215" t="s">
        <v>117</v>
      </c>
      <c r="C87" s="87" t="s">
        <v>145</v>
      </c>
      <c r="D87" s="87" t="s">
        <v>296</v>
      </c>
      <c r="E87" s="433" t="s">
        <v>202</v>
      </c>
      <c r="F87" s="498"/>
      <c r="G87" s="144" t="s">
        <v>181</v>
      </c>
      <c r="H87" s="87"/>
      <c r="I87" s="529">
        <f>+I88</f>
        <v>0</v>
      </c>
      <c r="J87" s="76"/>
    </row>
    <row r="88" spans="1:12" s="125" customFormat="1" ht="112.5" hidden="1">
      <c r="A88" s="49" t="s">
        <v>279</v>
      </c>
      <c r="B88" s="212" t="s">
        <v>117</v>
      </c>
      <c r="C88" s="79" t="s">
        <v>145</v>
      </c>
      <c r="D88" s="79" t="s">
        <v>296</v>
      </c>
      <c r="E88" s="434" t="s">
        <v>203</v>
      </c>
      <c r="F88" s="237"/>
      <c r="G88" s="229" t="s">
        <v>181</v>
      </c>
      <c r="H88" s="79"/>
      <c r="I88" s="530">
        <f>+I89+I91+I93+I95</f>
        <v>0</v>
      </c>
      <c r="J88" s="82"/>
      <c r="L88" s="242"/>
    </row>
    <row r="89" spans="1:12" s="125" customFormat="1" ht="37.5" hidden="1">
      <c r="A89" s="83" t="s">
        <v>298</v>
      </c>
      <c r="B89" s="213" t="s">
        <v>117</v>
      </c>
      <c r="C89" s="84" t="s">
        <v>145</v>
      </c>
      <c r="D89" s="84" t="s">
        <v>296</v>
      </c>
      <c r="E89" s="436" t="s">
        <v>203</v>
      </c>
      <c r="F89" s="564"/>
      <c r="G89" s="231" t="s">
        <v>299</v>
      </c>
      <c r="H89" s="32"/>
      <c r="I89" s="517">
        <f>+I90</f>
        <v>0</v>
      </c>
      <c r="J89" s="82"/>
      <c r="L89" s="242"/>
    </row>
    <row r="90" spans="1:12" s="216" customFormat="1" ht="56.25" hidden="1">
      <c r="A90" s="23" t="s">
        <v>125</v>
      </c>
      <c r="B90" s="707" t="s">
        <v>117</v>
      </c>
      <c r="C90" s="80" t="s">
        <v>145</v>
      </c>
      <c r="D90" s="80" t="s">
        <v>296</v>
      </c>
      <c r="E90" s="402" t="s">
        <v>203</v>
      </c>
      <c r="F90" s="594"/>
      <c r="G90" s="403">
        <v>1487</v>
      </c>
      <c r="H90" s="80" t="s">
        <v>120</v>
      </c>
      <c r="I90" s="531">
        <v>0</v>
      </c>
      <c r="J90" s="6"/>
      <c r="L90" s="243"/>
    </row>
    <row r="91" spans="1:12" s="216" customFormat="1" ht="75" hidden="1">
      <c r="A91" s="83" t="s">
        <v>300</v>
      </c>
      <c r="B91" s="213" t="s">
        <v>117</v>
      </c>
      <c r="C91" s="84" t="s">
        <v>145</v>
      </c>
      <c r="D91" s="84" t="s">
        <v>296</v>
      </c>
      <c r="E91" s="436" t="s">
        <v>203</v>
      </c>
      <c r="F91" s="564"/>
      <c r="G91" s="231" t="s">
        <v>301</v>
      </c>
      <c r="H91" s="32"/>
      <c r="I91" s="517">
        <f>+I92</f>
        <v>0</v>
      </c>
      <c r="J91" s="6"/>
      <c r="L91" s="243"/>
    </row>
    <row r="92" spans="1:12" s="125" customFormat="1" ht="56.25" hidden="1">
      <c r="A92" s="23" t="s">
        <v>125</v>
      </c>
      <c r="B92" s="707" t="s">
        <v>117</v>
      </c>
      <c r="C92" s="80" t="s">
        <v>145</v>
      </c>
      <c r="D92" s="80" t="s">
        <v>296</v>
      </c>
      <c r="E92" s="402" t="s">
        <v>203</v>
      </c>
      <c r="F92" s="594"/>
      <c r="G92" s="403">
        <v>1494</v>
      </c>
      <c r="H92" s="80" t="s">
        <v>120</v>
      </c>
      <c r="I92" s="531">
        <v>0</v>
      </c>
      <c r="J92" s="82"/>
      <c r="L92" s="242"/>
    </row>
    <row r="93" spans="1:12" s="125" customFormat="1" ht="56.25" hidden="1">
      <c r="A93" s="83" t="s">
        <v>304</v>
      </c>
      <c r="B93" s="213" t="s">
        <v>117</v>
      </c>
      <c r="C93" s="84" t="s">
        <v>145</v>
      </c>
      <c r="D93" s="84" t="s">
        <v>296</v>
      </c>
      <c r="E93" s="436" t="s">
        <v>203</v>
      </c>
      <c r="F93" s="564"/>
      <c r="G93" s="231" t="s">
        <v>302</v>
      </c>
      <c r="H93" s="32"/>
      <c r="I93" s="517">
        <f>+I94</f>
        <v>0</v>
      </c>
      <c r="J93" s="82"/>
      <c r="L93" s="242"/>
    </row>
    <row r="94" spans="1:12" s="125" customFormat="1" ht="56.25" hidden="1">
      <c r="A94" s="23" t="s">
        <v>125</v>
      </c>
      <c r="B94" s="707" t="s">
        <v>117</v>
      </c>
      <c r="C94" s="80" t="s">
        <v>145</v>
      </c>
      <c r="D94" s="80" t="s">
        <v>296</v>
      </c>
      <c r="E94" s="402" t="s">
        <v>203</v>
      </c>
      <c r="F94" s="594"/>
      <c r="G94" s="403">
        <v>1495</v>
      </c>
      <c r="H94" s="80" t="s">
        <v>120</v>
      </c>
      <c r="I94" s="531">
        <v>0</v>
      </c>
      <c r="J94" s="82"/>
      <c r="L94" s="242"/>
    </row>
    <row r="95" spans="1:12" s="125" customFormat="1" ht="56.25" hidden="1">
      <c r="A95" s="83" t="s">
        <v>305</v>
      </c>
      <c r="B95" s="213" t="s">
        <v>117</v>
      </c>
      <c r="C95" s="84" t="s">
        <v>145</v>
      </c>
      <c r="D95" s="84" t="s">
        <v>296</v>
      </c>
      <c r="E95" s="436" t="s">
        <v>203</v>
      </c>
      <c r="F95" s="564"/>
      <c r="G95" s="231" t="s">
        <v>303</v>
      </c>
      <c r="H95" s="32"/>
      <c r="I95" s="517">
        <f>+I96</f>
        <v>0</v>
      </c>
      <c r="J95" s="82"/>
      <c r="L95" s="242"/>
    </row>
    <row r="96" spans="1:12" s="125" customFormat="1" ht="56.25" hidden="1">
      <c r="A96" s="23" t="s">
        <v>125</v>
      </c>
      <c r="B96" s="707" t="s">
        <v>117</v>
      </c>
      <c r="C96" s="80" t="s">
        <v>145</v>
      </c>
      <c r="D96" s="80" t="s">
        <v>296</v>
      </c>
      <c r="E96" s="402" t="s">
        <v>203</v>
      </c>
      <c r="F96" s="594"/>
      <c r="G96" s="403">
        <v>1496</v>
      </c>
      <c r="H96" s="80" t="s">
        <v>120</v>
      </c>
      <c r="I96" s="531">
        <v>0</v>
      </c>
      <c r="J96" s="82"/>
      <c r="L96" s="242"/>
    </row>
    <row r="97" spans="1:39" s="195" customFormat="1" ht="19.5">
      <c r="A97" s="396" t="s">
        <v>14</v>
      </c>
      <c r="B97" s="713" t="s">
        <v>117</v>
      </c>
      <c r="C97" s="77" t="s">
        <v>145</v>
      </c>
      <c r="D97" s="77" t="s">
        <v>168</v>
      </c>
      <c r="E97" s="71"/>
      <c r="F97" s="500"/>
      <c r="G97" s="72"/>
      <c r="H97" s="182"/>
      <c r="I97" s="507">
        <f>I98</f>
        <v>50000</v>
      </c>
      <c r="J97" s="24"/>
      <c r="K97" s="194"/>
      <c r="L97" s="648"/>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row>
    <row r="98" spans="1:249" s="194" customFormat="1" ht="75">
      <c r="A98" s="61" t="s">
        <v>278</v>
      </c>
      <c r="B98" s="215" t="s">
        <v>117</v>
      </c>
      <c r="C98" s="87" t="s">
        <v>145</v>
      </c>
      <c r="D98" s="87" t="s">
        <v>168</v>
      </c>
      <c r="E98" s="433" t="s">
        <v>202</v>
      </c>
      <c r="F98" s="498" t="s">
        <v>395</v>
      </c>
      <c r="G98" s="144" t="s">
        <v>397</v>
      </c>
      <c r="H98" s="87"/>
      <c r="I98" s="529">
        <f>+I99</f>
        <v>50000</v>
      </c>
      <c r="J98" s="6"/>
      <c r="K98" s="216"/>
      <c r="L98" s="243"/>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c r="GT98" s="216"/>
      <c r="GU98" s="216"/>
      <c r="GV98" s="216"/>
      <c r="GW98" s="216"/>
      <c r="GX98" s="216"/>
      <c r="GY98" s="216"/>
      <c r="GZ98" s="216"/>
      <c r="HA98" s="216"/>
      <c r="HB98" s="216"/>
      <c r="HC98" s="216"/>
      <c r="HD98" s="216"/>
      <c r="HE98" s="216"/>
      <c r="HF98" s="216"/>
      <c r="HG98" s="216"/>
      <c r="HH98" s="216"/>
      <c r="HI98" s="216"/>
      <c r="HJ98" s="216"/>
      <c r="HK98" s="216"/>
      <c r="HL98" s="216"/>
      <c r="HM98" s="216"/>
      <c r="HN98" s="216"/>
      <c r="HO98" s="216"/>
      <c r="HP98" s="216"/>
      <c r="HQ98" s="216"/>
      <c r="HR98" s="216"/>
      <c r="HS98" s="216"/>
      <c r="HT98" s="216"/>
      <c r="HU98" s="216"/>
      <c r="HV98" s="216"/>
      <c r="HW98" s="216"/>
      <c r="HX98" s="216"/>
      <c r="HY98" s="216"/>
      <c r="HZ98" s="216"/>
      <c r="IA98" s="216"/>
      <c r="IB98" s="216"/>
      <c r="IC98" s="216"/>
      <c r="ID98" s="216"/>
      <c r="IE98" s="216"/>
      <c r="IF98" s="216"/>
      <c r="IG98" s="216"/>
      <c r="IH98" s="216"/>
      <c r="II98" s="216"/>
      <c r="IJ98" s="216"/>
      <c r="IK98" s="216"/>
      <c r="IL98" s="216"/>
      <c r="IM98" s="216"/>
      <c r="IN98" s="216"/>
      <c r="IO98" s="216"/>
    </row>
    <row r="99" spans="1:249" s="194" customFormat="1" ht="112.5">
      <c r="A99" s="49" t="s">
        <v>279</v>
      </c>
      <c r="B99" s="212" t="s">
        <v>117</v>
      </c>
      <c r="C99" s="79" t="s">
        <v>145</v>
      </c>
      <c r="D99" s="79" t="s">
        <v>168</v>
      </c>
      <c r="E99" s="434" t="s">
        <v>203</v>
      </c>
      <c r="F99" s="237" t="s">
        <v>395</v>
      </c>
      <c r="G99" s="229" t="s">
        <v>397</v>
      </c>
      <c r="H99" s="79"/>
      <c r="I99" s="530">
        <f>I100</f>
        <v>50000</v>
      </c>
      <c r="J99" s="6"/>
      <c r="K99" s="216"/>
      <c r="L99" s="243"/>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c r="GT99" s="216"/>
      <c r="GU99" s="216"/>
      <c r="GV99" s="216"/>
      <c r="GW99" s="216"/>
      <c r="GX99" s="216"/>
      <c r="GY99" s="216"/>
      <c r="GZ99" s="216"/>
      <c r="HA99" s="216"/>
      <c r="HB99" s="216"/>
      <c r="HC99" s="216"/>
      <c r="HD99" s="216"/>
      <c r="HE99" s="216"/>
      <c r="HF99" s="216"/>
      <c r="HG99" s="216"/>
      <c r="HH99" s="216"/>
      <c r="HI99" s="216"/>
      <c r="HJ99" s="216"/>
      <c r="HK99" s="216"/>
      <c r="HL99" s="216"/>
      <c r="HM99" s="216"/>
      <c r="HN99" s="216"/>
      <c r="HO99" s="216"/>
      <c r="HP99" s="216"/>
      <c r="HQ99" s="216"/>
      <c r="HR99" s="216"/>
      <c r="HS99" s="216"/>
      <c r="HT99" s="216"/>
      <c r="HU99" s="216"/>
      <c r="HV99" s="216"/>
      <c r="HW99" s="216"/>
      <c r="HX99" s="216"/>
      <c r="HY99" s="216"/>
      <c r="HZ99" s="216"/>
      <c r="IA99" s="216"/>
      <c r="IB99" s="216"/>
      <c r="IC99" s="216"/>
      <c r="ID99" s="216"/>
      <c r="IE99" s="216"/>
      <c r="IF99" s="216"/>
      <c r="IG99" s="216"/>
      <c r="IH99" s="216"/>
      <c r="II99" s="216"/>
      <c r="IJ99" s="216"/>
      <c r="IK99" s="216"/>
      <c r="IL99" s="216"/>
      <c r="IM99" s="216"/>
      <c r="IN99" s="216"/>
      <c r="IO99" s="216"/>
    </row>
    <row r="100" spans="1:249" s="194" customFormat="1" ht="37.5">
      <c r="A100" s="600" t="s">
        <v>405</v>
      </c>
      <c r="B100" s="581" t="s">
        <v>117</v>
      </c>
      <c r="C100" s="579" t="s">
        <v>145</v>
      </c>
      <c r="D100" s="579" t="s">
        <v>168</v>
      </c>
      <c r="E100" s="601" t="s">
        <v>203</v>
      </c>
      <c r="F100" s="602" t="s">
        <v>118</v>
      </c>
      <c r="G100" s="587" t="s">
        <v>397</v>
      </c>
      <c r="H100" s="579"/>
      <c r="I100" s="603">
        <f>I101+I103</f>
        <v>50000</v>
      </c>
      <c r="J100" s="6"/>
      <c r="K100" s="216"/>
      <c r="L100" s="243"/>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c r="EI100" s="216"/>
      <c r="EJ100" s="216"/>
      <c r="EK100" s="216"/>
      <c r="EL100" s="216"/>
      <c r="EM100" s="216"/>
      <c r="EN100" s="216"/>
      <c r="EO100" s="216"/>
      <c r="EP100" s="216"/>
      <c r="EQ100" s="216"/>
      <c r="ER100" s="216"/>
      <c r="ES100" s="216"/>
      <c r="ET100" s="216"/>
      <c r="EU100" s="216"/>
      <c r="EV100" s="216"/>
      <c r="EW100" s="216"/>
      <c r="EX100" s="216"/>
      <c r="EY100" s="216"/>
      <c r="EZ100" s="216"/>
      <c r="FA100" s="216"/>
      <c r="FB100" s="216"/>
      <c r="FC100" s="216"/>
      <c r="FD100" s="216"/>
      <c r="FE100" s="216"/>
      <c r="FF100" s="216"/>
      <c r="FG100" s="216"/>
      <c r="FH100" s="216"/>
      <c r="FI100" s="216"/>
      <c r="FJ100" s="216"/>
      <c r="FK100" s="216"/>
      <c r="FL100" s="216"/>
      <c r="FM100" s="216"/>
      <c r="FN100" s="216"/>
      <c r="FO100" s="216"/>
      <c r="FP100" s="216"/>
      <c r="FQ100" s="216"/>
      <c r="FR100" s="216"/>
      <c r="FS100" s="216"/>
      <c r="FT100" s="216"/>
      <c r="FU100" s="216"/>
      <c r="FV100" s="216"/>
      <c r="FW100" s="216"/>
      <c r="FX100" s="216"/>
      <c r="FY100" s="216"/>
      <c r="FZ100" s="216"/>
      <c r="GA100" s="216"/>
      <c r="GB100" s="216"/>
      <c r="GC100" s="216"/>
      <c r="GD100" s="216"/>
      <c r="GE100" s="216"/>
      <c r="GF100" s="216"/>
      <c r="GG100" s="216"/>
      <c r="GH100" s="216"/>
      <c r="GI100" s="216"/>
      <c r="GJ100" s="216"/>
      <c r="GK100" s="216"/>
      <c r="GL100" s="216"/>
      <c r="GM100" s="216"/>
      <c r="GN100" s="216"/>
      <c r="GO100" s="216"/>
      <c r="GP100" s="216"/>
      <c r="GQ100" s="216"/>
      <c r="GR100" s="216"/>
      <c r="GS100" s="216"/>
      <c r="GT100" s="216"/>
      <c r="GU100" s="216"/>
      <c r="GV100" s="216"/>
      <c r="GW100" s="216"/>
      <c r="GX100" s="216"/>
      <c r="GY100" s="216"/>
      <c r="GZ100" s="216"/>
      <c r="HA100" s="216"/>
      <c r="HB100" s="216"/>
      <c r="HC100" s="216"/>
      <c r="HD100" s="216"/>
      <c r="HE100" s="216"/>
      <c r="HF100" s="216"/>
      <c r="HG100" s="216"/>
      <c r="HH100" s="216"/>
      <c r="HI100" s="216"/>
      <c r="HJ100" s="216"/>
      <c r="HK100" s="216"/>
      <c r="HL100" s="216"/>
      <c r="HM100" s="216"/>
      <c r="HN100" s="216"/>
      <c r="HO100" s="216"/>
      <c r="HP100" s="216"/>
      <c r="HQ100" s="216"/>
      <c r="HR100" s="216"/>
      <c r="HS100" s="216"/>
      <c r="HT100" s="216"/>
      <c r="HU100" s="216"/>
      <c r="HV100" s="216"/>
      <c r="HW100" s="216"/>
      <c r="HX100" s="216"/>
      <c r="HY100" s="216"/>
      <c r="HZ100" s="216"/>
      <c r="IA100" s="216"/>
      <c r="IB100" s="216"/>
      <c r="IC100" s="216"/>
      <c r="ID100" s="216"/>
      <c r="IE100" s="216"/>
      <c r="IF100" s="216"/>
      <c r="IG100" s="216"/>
      <c r="IH100" s="216"/>
      <c r="II100" s="216"/>
      <c r="IJ100" s="216"/>
      <c r="IK100" s="216"/>
      <c r="IL100" s="216"/>
      <c r="IM100" s="216"/>
      <c r="IN100" s="216"/>
      <c r="IO100" s="216"/>
    </row>
    <row r="101" spans="1:249" s="194" customFormat="1" ht="37.5">
      <c r="A101" s="83" t="s">
        <v>406</v>
      </c>
      <c r="B101" s="213" t="s">
        <v>117</v>
      </c>
      <c r="C101" s="84" t="s">
        <v>145</v>
      </c>
      <c r="D101" s="84" t="s">
        <v>168</v>
      </c>
      <c r="E101" s="436" t="s">
        <v>203</v>
      </c>
      <c r="F101" s="564" t="s">
        <v>118</v>
      </c>
      <c r="G101" s="231" t="s">
        <v>407</v>
      </c>
      <c r="H101" s="32"/>
      <c r="I101" s="517">
        <f>+I102</f>
        <v>25000</v>
      </c>
      <c r="J101" s="6"/>
      <c r="K101" s="216"/>
      <c r="L101" s="243"/>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16"/>
      <c r="FW101" s="216"/>
      <c r="FX101" s="216"/>
      <c r="FY101" s="216"/>
      <c r="FZ101" s="216"/>
      <c r="GA101" s="216"/>
      <c r="GB101" s="216"/>
      <c r="GC101" s="216"/>
      <c r="GD101" s="216"/>
      <c r="GE101" s="216"/>
      <c r="GF101" s="216"/>
      <c r="GG101" s="216"/>
      <c r="GH101" s="216"/>
      <c r="GI101" s="216"/>
      <c r="GJ101" s="216"/>
      <c r="GK101" s="216"/>
      <c r="GL101" s="216"/>
      <c r="GM101" s="216"/>
      <c r="GN101" s="216"/>
      <c r="GO101" s="216"/>
      <c r="GP101" s="216"/>
      <c r="GQ101" s="216"/>
      <c r="GR101" s="216"/>
      <c r="GS101" s="216"/>
      <c r="GT101" s="216"/>
      <c r="GU101" s="216"/>
      <c r="GV101" s="216"/>
      <c r="GW101" s="216"/>
      <c r="GX101" s="216"/>
      <c r="GY101" s="216"/>
      <c r="GZ101" s="216"/>
      <c r="HA101" s="216"/>
      <c r="HB101" s="216"/>
      <c r="HC101" s="216"/>
      <c r="HD101" s="216"/>
      <c r="HE101" s="216"/>
      <c r="HF101" s="216"/>
      <c r="HG101" s="216"/>
      <c r="HH101" s="216"/>
      <c r="HI101" s="216"/>
      <c r="HJ101" s="216"/>
      <c r="HK101" s="216"/>
      <c r="HL101" s="216"/>
      <c r="HM101" s="216"/>
      <c r="HN101" s="216"/>
      <c r="HO101" s="216"/>
      <c r="HP101" s="216"/>
      <c r="HQ101" s="216"/>
      <c r="HR101" s="216"/>
      <c r="HS101" s="216"/>
      <c r="HT101" s="216"/>
      <c r="HU101" s="216"/>
      <c r="HV101" s="216"/>
      <c r="HW101" s="216"/>
      <c r="HX101" s="216"/>
      <c r="HY101" s="216"/>
      <c r="HZ101" s="216"/>
      <c r="IA101" s="216"/>
      <c r="IB101" s="216"/>
      <c r="IC101" s="216"/>
      <c r="ID101" s="216"/>
      <c r="IE101" s="216"/>
      <c r="IF101" s="216"/>
      <c r="IG101" s="216"/>
      <c r="IH101" s="216"/>
      <c r="II101" s="216"/>
      <c r="IJ101" s="216"/>
      <c r="IK101" s="216"/>
      <c r="IL101" s="216"/>
      <c r="IM101" s="216"/>
      <c r="IN101" s="216"/>
      <c r="IO101" s="216"/>
    </row>
    <row r="102" spans="1:249" s="252" customFormat="1" ht="19.5">
      <c r="A102" s="25" t="s">
        <v>126</v>
      </c>
      <c r="B102" s="398" t="s">
        <v>117</v>
      </c>
      <c r="C102" s="80" t="s">
        <v>145</v>
      </c>
      <c r="D102" s="80" t="s">
        <v>168</v>
      </c>
      <c r="E102" s="435" t="s">
        <v>203</v>
      </c>
      <c r="F102" s="565" t="s">
        <v>118</v>
      </c>
      <c r="G102" s="241" t="s">
        <v>407</v>
      </c>
      <c r="H102" s="12" t="s">
        <v>127</v>
      </c>
      <c r="I102" s="518">
        <v>25000</v>
      </c>
      <c r="J102" s="6"/>
      <c r="K102" s="216"/>
      <c r="L102" s="243"/>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1"/>
      <c r="BQ102" s="251"/>
      <c r="BR102" s="251"/>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251"/>
      <c r="CR102" s="251"/>
      <c r="CS102" s="251"/>
      <c r="CT102" s="251"/>
      <c r="CU102" s="251"/>
      <c r="CV102" s="251"/>
      <c r="CW102" s="251"/>
      <c r="CX102" s="251"/>
      <c r="CY102" s="251"/>
      <c r="CZ102" s="251"/>
      <c r="DA102" s="251"/>
      <c r="DB102" s="251"/>
      <c r="DC102" s="251"/>
      <c r="DD102" s="251"/>
      <c r="DE102" s="251"/>
      <c r="DF102" s="251"/>
      <c r="DG102" s="251"/>
      <c r="DH102" s="251"/>
      <c r="DI102" s="251"/>
      <c r="DJ102" s="251"/>
      <c r="DK102" s="251"/>
      <c r="DL102" s="251"/>
      <c r="DM102" s="251"/>
      <c r="DN102" s="251"/>
      <c r="DO102" s="251"/>
      <c r="DP102" s="251"/>
      <c r="DQ102" s="251"/>
      <c r="DR102" s="251"/>
      <c r="DS102" s="251"/>
      <c r="DT102" s="251"/>
      <c r="DU102" s="251"/>
      <c r="DV102" s="251"/>
      <c r="DW102" s="251"/>
      <c r="DX102" s="251"/>
      <c r="DY102" s="251"/>
      <c r="DZ102" s="251"/>
      <c r="EA102" s="251"/>
      <c r="EB102" s="251"/>
      <c r="EC102" s="251"/>
      <c r="ED102" s="251"/>
      <c r="EE102" s="251"/>
      <c r="EF102" s="251"/>
      <c r="EG102" s="251"/>
      <c r="EH102" s="251"/>
      <c r="EI102" s="251"/>
      <c r="EJ102" s="251"/>
      <c r="EK102" s="251"/>
      <c r="EL102" s="251"/>
      <c r="EM102" s="251"/>
      <c r="EN102" s="251"/>
      <c r="EO102" s="251"/>
      <c r="EP102" s="251"/>
      <c r="EQ102" s="251"/>
      <c r="ER102" s="251"/>
      <c r="ES102" s="251"/>
      <c r="ET102" s="251"/>
      <c r="EU102" s="251"/>
      <c r="EV102" s="251"/>
      <c r="EW102" s="251"/>
      <c r="EX102" s="251"/>
      <c r="EY102" s="251"/>
      <c r="EZ102" s="251"/>
      <c r="FA102" s="251"/>
      <c r="FB102" s="251"/>
      <c r="FC102" s="251"/>
      <c r="FD102" s="251"/>
      <c r="FE102" s="251"/>
      <c r="FF102" s="251"/>
      <c r="FG102" s="251"/>
      <c r="FH102" s="251"/>
      <c r="FI102" s="251"/>
      <c r="FJ102" s="251"/>
      <c r="FK102" s="251"/>
      <c r="FL102" s="251"/>
      <c r="FM102" s="251"/>
      <c r="FN102" s="251"/>
      <c r="FO102" s="251"/>
      <c r="FP102" s="251"/>
      <c r="FQ102" s="251"/>
      <c r="FR102" s="251"/>
      <c r="FS102" s="251"/>
      <c r="FT102" s="251"/>
      <c r="FU102" s="251"/>
      <c r="FV102" s="251"/>
      <c r="FW102" s="251"/>
      <c r="FX102" s="251"/>
      <c r="FY102" s="251"/>
      <c r="FZ102" s="251"/>
      <c r="GA102" s="251"/>
      <c r="GB102" s="251"/>
      <c r="GC102" s="251"/>
      <c r="GD102" s="251"/>
      <c r="GE102" s="251"/>
      <c r="GF102" s="251"/>
      <c r="GG102" s="251"/>
      <c r="GH102" s="251"/>
      <c r="GI102" s="251"/>
      <c r="GJ102" s="251"/>
      <c r="GK102" s="251"/>
      <c r="GL102" s="251"/>
      <c r="GM102" s="251"/>
      <c r="GN102" s="251"/>
      <c r="GO102" s="251"/>
      <c r="GP102" s="251"/>
      <c r="GQ102" s="251"/>
      <c r="GR102" s="251"/>
      <c r="GS102" s="251"/>
      <c r="GT102" s="251"/>
      <c r="GU102" s="251"/>
      <c r="GV102" s="251"/>
      <c r="GW102" s="251"/>
      <c r="GX102" s="251"/>
      <c r="GY102" s="251"/>
      <c r="GZ102" s="251"/>
      <c r="HA102" s="251"/>
      <c r="HB102" s="251"/>
      <c r="HC102" s="251"/>
      <c r="HD102" s="251"/>
      <c r="HE102" s="251"/>
      <c r="HF102" s="251"/>
      <c r="HG102" s="251"/>
      <c r="HH102" s="251"/>
      <c r="HI102" s="251"/>
      <c r="HJ102" s="251"/>
      <c r="HK102" s="251"/>
      <c r="HL102" s="251"/>
      <c r="HM102" s="251"/>
      <c r="HN102" s="251"/>
      <c r="HO102" s="251"/>
      <c r="HP102" s="251"/>
      <c r="HQ102" s="251"/>
      <c r="HR102" s="251"/>
      <c r="HS102" s="251"/>
      <c r="HT102" s="251"/>
      <c r="HU102" s="251"/>
      <c r="HV102" s="251"/>
      <c r="HW102" s="251"/>
      <c r="HX102" s="251"/>
      <c r="HY102" s="251"/>
      <c r="HZ102" s="251"/>
      <c r="IA102" s="251"/>
      <c r="IB102" s="251"/>
      <c r="IC102" s="251"/>
      <c r="ID102" s="251"/>
      <c r="IE102" s="251"/>
      <c r="IF102" s="251"/>
      <c r="IG102" s="251"/>
      <c r="IH102" s="251"/>
      <c r="II102" s="251"/>
      <c r="IJ102" s="251"/>
      <c r="IK102" s="251"/>
      <c r="IL102" s="251"/>
      <c r="IM102" s="251"/>
      <c r="IN102" s="251"/>
      <c r="IO102" s="251"/>
    </row>
    <row r="103" spans="1:250" s="190" customFormat="1" ht="37.5">
      <c r="A103" s="83" t="s">
        <v>409</v>
      </c>
      <c r="B103" s="213" t="s">
        <v>117</v>
      </c>
      <c r="C103" s="84" t="s">
        <v>145</v>
      </c>
      <c r="D103" s="84" t="s">
        <v>168</v>
      </c>
      <c r="E103" s="436" t="s">
        <v>203</v>
      </c>
      <c r="F103" s="564" t="s">
        <v>118</v>
      </c>
      <c r="G103" s="231" t="s">
        <v>408</v>
      </c>
      <c r="H103" s="32"/>
      <c r="I103" s="517">
        <f>+I104</f>
        <v>25000</v>
      </c>
      <c r="J103" s="6"/>
      <c r="K103" s="216"/>
      <c r="L103" s="243"/>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16"/>
      <c r="CD103" s="216"/>
      <c r="CE103" s="216"/>
      <c r="CF103" s="216"/>
      <c r="CG103" s="216"/>
      <c r="CH103" s="216"/>
      <c r="CI103" s="216"/>
      <c r="CJ103" s="216"/>
      <c r="CK103" s="216"/>
      <c r="CL103" s="216"/>
      <c r="CM103" s="216"/>
      <c r="CN103" s="216"/>
      <c r="CO103" s="216"/>
      <c r="CP103" s="216"/>
      <c r="CQ103" s="216"/>
      <c r="CR103" s="216"/>
      <c r="CS103" s="216"/>
      <c r="CT103" s="216"/>
      <c r="CU103" s="216"/>
      <c r="CV103" s="216"/>
      <c r="CW103" s="216"/>
      <c r="CX103" s="216"/>
      <c r="CY103" s="216"/>
      <c r="CZ103" s="216"/>
      <c r="DA103" s="216"/>
      <c r="DB103" s="216"/>
      <c r="DC103" s="216"/>
      <c r="DD103" s="216"/>
      <c r="DE103" s="216"/>
      <c r="DF103" s="216"/>
      <c r="DG103" s="216"/>
      <c r="DH103" s="216"/>
      <c r="DI103" s="216"/>
      <c r="DJ103" s="216"/>
      <c r="DK103" s="216"/>
      <c r="DL103" s="216"/>
      <c r="DM103" s="216"/>
      <c r="DN103" s="216"/>
      <c r="DO103" s="216"/>
      <c r="DP103" s="216"/>
      <c r="DQ103" s="216"/>
      <c r="DR103" s="216"/>
      <c r="DS103" s="216"/>
      <c r="DT103" s="216"/>
      <c r="DU103" s="216"/>
      <c r="DV103" s="216"/>
      <c r="DW103" s="216"/>
      <c r="DX103" s="216"/>
      <c r="DY103" s="216"/>
      <c r="DZ103" s="216"/>
      <c r="EA103" s="216"/>
      <c r="EB103" s="216"/>
      <c r="EC103" s="216"/>
      <c r="ED103" s="216"/>
      <c r="EE103" s="216"/>
      <c r="EF103" s="216"/>
      <c r="EG103" s="216"/>
      <c r="EH103" s="216"/>
      <c r="EI103" s="216"/>
      <c r="EJ103" s="216"/>
      <c r="EK103" s="216"/>
      <c r="EL103" s="216"/>
      <c r="EM103" s="216"/>
      <c r="EN103" s="216"/>
      <c r="EO103" s="216"/>
      <c r="EP103" s="216"/>
      <c r="EQ103" s="216"/>
      <c r="ER103" s="216"/>
      <c r="ES103" s="216"/>
      <c r="ET103" s="216"/>
      <c r="EU103" s="216"/>
      <c r="EV103" s="216"/>
      <c r="EW103" s="216"/>
      <c r="EX103" s="216"/>
      <c r="EY103" s="216"/>
      <c r="EZ103" s="216"/>
      <c r="FA103" s="216"/>
      <c r="FB103" s="216"/>
      <c r="FC103" s="216"/>
      <c r="FD103" s="216"/>
      <c r="FE103" s="216"/>
      <c r="FF103" s="216"/>
      <c r="FG103" s="216"/>
      <c r="FH103" s="216"/>
      <c r="FI103" s="216"/>
      <c r="FJ103" s="216"/>
      <c r="FK103" s="216"/>
      <c r="FL103" s="216"/>
      <c r="FM103" s="216"/>
      <c r="FN103" s="216"/>
      <c r="FO103" s="216"/>
      <c r="FP103" s="216"/>
      <c r="FQ103" s="216"/>
      <c r="FR103" s="216"/>
      <c r="FS103" s="216"/>
      <c r="FT103" s="216"/>
      <c r="FU103" s="216"/>
      <c r="FV103" s="216"/>
      <c r="FW103" s="216"/>
      <c r="FX103" s="216"/>
      <c r="FY103" s="216"/>
      <c r="FZ103" s="216"/>
      <c r="GA103" s="216"/>
      <c r="GB103" s="216"/>
      <c r="GC103" s="216"/>
      <c r="GD103" s="216"/>
      <c r="GE103" s="216"/>
      <c r="GF103" s="216"/>
      <c r="GG103" s="216"/>
      <c r="GH103" s="216"/>
      <c r="GI103" s="216"/>
      <c r="GJ103" s="216"/>
      <c r="GK103" s="216"/>
      <c r="GL103" s="216"/>
      <c r="GM103" s="216"/>
      <c r="GN103" s="216"/>
      <c r="GO103" s="216"/>
      <c r="GP103" s="216"/>
      <c r="GQ103" s="216"/>
      <c r="GR103" s="216"/>
      <c r="GS103" s="216"/>
      <c r="GT103" s="216"/>
      <c r="GU103" s="216"/>
      <c r="GV103" s="216"/>
      <c r="GW103" s="216"/>
      <c r="GX103" s="216"/>
      <c r="GY103" s="216"/>
      <c r="GZ103" s="216"/>
      <c r="HA103" s="216"/>
      <c r="HB103" s="216"/>
      <c r="HC103" s="216"/>
      <c r="HD103" s="216"/>
      <c r="HE103" s="216"/>
      <c r="HF103" s="216"/>
      <c r="HG103" s="216"/>
      <c r="HH103" s="216"/>
      <c r="HI103" s="216"/>
      <c r="HJ103" s="216"/>
      <c r="HK103" s="216"/>
      <c r="HL103" s="216"/>
      <c r="HM103" s="216"/>
      <c r="HN103" s="216"/>
      <c r="HO103" s="216"/>
      <c r="HP103" s="216"/>
      <c r="HQ103" s="216"/>
      <c r="HR103" s="216"/>
      <c r="HS103" s="216"/>
      <c r="HT103" s="216"/>
      <c r="HU103" s="216"/>
      <c r="HV103" s="216"/>
      <c r="HW103" s="216"/>
      <c r="HX103" s="216"/>
      <c r="HY103" s="216"/>
      <c r="HZ103" s="216"/>
      <c r="IA103" s="216"/>
      <c r="IB103" s="216"/>
      <c r="IC103" s="216"/>
      <c r="ID103" s="216"/>
      <c r="IE103" s="216"/>
      <c r="IF103" s="216"/>
      <c r="IG103" s="216"/>
      <c r="IH103" s="216"/>
      <c r="II103" s="216"/>
      <c r="IJ103" s="216"/>
      <c r="IK103" s="216"/>
      <c r="IL103" s="216"/>
      <c r="IM103" s="216"/>
      <c r="IN103" s="216"/>
      <c r="IO103" s="216"/>
      <c r="IP103" s="216"/>
    </row>
    <row r="104" spans="1:39" s="191" customFormat="1" ht="18.75">
      <c r="A104" s="25" t="s">
        <v>126</v>
      </c>
      <c r="B104" s="398" t="s">
        <v>117</v>
      </c>
      <c r="C104" s="80" t="s">
        <v>145</v>
      </c>
      <c r="D104" s="80" t="s">
        <v>168</v>
      </c>
      <c r="E104" s="435" t="s">
        <v>203</v>
      </c>
      <c r="F104" s="565" t="s">
        <v>118</v>
      </c>
      <c r="G104" s="241" t="s">
        <v>408</v>
      </c>
      <c r="H104" s="12" t="s">
        <v>127</v>
      </c>
      <c r="I104" s="518">
        <v>25000</v>
      </c>
      <c r="J104" s="100"/>
      <c r="K104" s="190"/>
      <c r="L104" s="647"/>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row>
    <row r="105" spans="1:39" s="171" customFormat="1" ht="18.75">
      <c r="A105" s="244" t="s">
        <v>149</v>
      </c>
      <c r="B105" s="711" t="s">
        <v>117</v>
      </c>
      <c r="C105" s="70" t="s">
        <v>145</v>
      </c>
      <c r="D105" s="70">
        <v>14</v>
      </c>
      <c r="E105" s="71"/>
      <c r="F105" s="500"/>
      <c r="G105" s="72"/>
      <c r="H105" s="70"/>
      <c r="I105" s="507">
        <f>+I106</f>
        <v>5000</v>
      </c>
      <c r="J105" s="163"/>
      <c r="K105" s="170"/>
      <c r="L105" s="645"/>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row>
    <row r="106" spans="1:12" s="216" customFormat="1" ht="56.25">
      <c r="A106" s="729" t="s">
        <v>280</v>
      </c>
      <c r="B106" s="663" t="s">
        <v>117</v>
      </c>
      <c r="C106" s="89" t="s">
        <v>145</v>
      </c>
      <c r="D106" s="89">
        <v>14</v>
      </c>
      <c r="E106" s="433" t="s">
        <v>150</v>
      </c>
      <c r="F106" s="498" t="s">
        <v>395</v>
      </c>
      <c r="G106" s="144" t="s">
        <v>397</v>
      </c>
      <c r="H106" s="89"/>
      <c r="I106" s="514">
        <f>+I107</f>
        <v>5000</v>
      </c>
      <c r="J106" s="6"/>
      <c r="L106" s="243"/>
    </row>
    <row r="107" spans="1:12" s="125" customFormat="1" ht="75">
      <c r="A107" s="730" t="s">
        <v>281</v>
      </c>
      <c r="B107" s="664" t="s">
        <v>117</v>
      </c>
      <c r="C107" s="86" t="s">
        <v>145</v>
      </c>
      <c r="D107" s="86" t="s">
        <v>151</v>
      </c>
      <c r="E107" s="434" t="s">
        <v>200</v>
      </c>
      <c r="F107" s="237" t="s">
        <v>395</v>
      </c>
      <c r="G107" s="229" t="s">
        <v>397</v>
      </c>
      <c r="H107" s="86"/>
      <c r="I107" s="516">
        <f>+I109+I111+I113+I115</f>
        <v>5000</v>
      </c>
      <c r="J107" s="82"/>
      <c r="L107" s="242"/>
    </row>
    <row r="108" spans="1:12" s="125" customFormat="1" ht="18.75">
      <c r="A108" s="731" t="s">
        <v>411</v>
      </c>
      <c r="B108" s="665" t="s">
        <v>117</v>
      </c>
      <c r="C108" s="606" t="s">
        <v>145</v>
      </c>
      <c r="D108" s="606">
        <v>14</v>
      </c>
      <c r="E108" s="601" t="s">
        <v>200</v>
      </c>
      <c r="F108" s="602" t="s">
        <v>118</v>
      </c>
      <c r="G108" s="587" t="s">
        <v>410</v>
      </c>
      <c r="H108" s="605"/>
      <c r="I108" s="582">
        <f>I109</f>
        <v>5000</v>
      </c>
      <c r="J108" s="82"/>
      <c r="L108" s="242"/>
    </row>
    <row r="109" spans="1:12" s="125" customFormat="1" ht="37.5">
      <c r="A109" s="90" t="s">
        <v>201</v>
      </c>
      <c r="B109" s="712" t="s">
        <v>117</v>
      </c>
      <c r="C109" s="74" t="s">
        <v>145</v>
      </c>
      <c r="D109" s="74">
        <v>14</v>
      </c>
      <c r="E109" s="436" t="s">
        <v>200</v>
      </c>
      <c r="F109" s="564" t="s">
        <v>118</v>
      </c>
      <c r="G109" s="231" t="s">
        <v>410</v>
      </c>
      <c r="H109" s="32"/>
      <c r="I109" s="517">
        <f>I110</f>
        <v>5000</v>
      </c>
      <c r="J109" s="82"/>
      <c r="L109" s="242"/>
    </row>
    <row r="110" spans="1:12" s="125" customFormat="1" ht="18.75">
      <c r="A110" s="25" t="s">
        <v>126</v>
      </c>
      <c r="B110" s="707" t="s">
        <v>117</v>
      </c>
      <c r="C110" s="73" t="s">
        <v>145</v>
      </c>
      <c r="D110" s="73">
        <v>14</v>
      </c>
      <c r="E110" s="437" t="s">
        <v>200</v>
      </c>
      <c r="F110" s="563" t="s">
        <v>118</v>
      </c>
      <c r="G110" s="131" t="s">
        <v>410</v>
      </c>
      <c r="H110" s="12" t="s">
        <v>127</v>
      </c>
      <c r="I110" s="518">
        <v>5000</v>
      </c>
      <c r="J110" s="82"/>
      <c r="L110" s="242"/>
    </row>
    <row r="111" spans="1:12" s="125" customFormat="1" ht="56.25" hidden="1">
      <c r="A111" s="90" t="s">
        <v>306</v>
      </c>
      <c r="B111" s="712" t="s">
        <v>117</v>
      </c>
      <c r="C111" s="74" t="s">
        <v>145</v>
      </c>
      <c r="D111" s="74">
        <v>14</v>
      </c>
      <c r="E111" s="436" t="s">
        <v>200</v>
      </c>
      <c r="F111" s="564"/>
      <c r="G111" s="231" t="s">
        <v>307</v>
      </c>
      <c r="H111" s="32"/>
      <c r="I111" s="517">
        <f>I112</f>
        <v>0</v>
      </c>
      <c r="J111" s="82"/>
      <c r="L111" s="242"/>
    </row>
    <row r="112" spans="1:12" s="125" customFormat="1" ht="56.25" hidden="1">
      <c r="A112" s="25" t="s">
        <v>125</v>
      </c>
      <c r="B112" s="707" t="s">
        <v>117</v>
      </c>
      <c r="C112" s="73" t="s">
        <v>145</v>
      </c>
      <c r="D112" s="73">
        <v>14</v>
      </c>
      <c r="E112" s="437" t="s">
        <v>200</v>
      </c>
      <c r="F112" s="563"/>
      <c r="G112" s="131" t="s">
        <v>307</v>
      </c>
      <c r="H112" s="12" t="s">
        <v>120</v>
      </c>
      <c r="I112" s="518">
        <v>0</v>
      </c>
      <c r="J112" s="82"/>
      <c r="L112" s="242"/>
    </row>
    <row r="113" spans="1:39" s="256" customFormat="1" ht="56.25" hidden="1">
      <c r="A113" s="90" t="s">
        <v>310</v>
      </c>
      <c r="B113" s="712" t="s">
        <v>117</v>
      </c>
      <c r="C113" s="74" t="s">
        <v>145</v>
      </c>
      <c r="D113" s="74">
        <v>14</v>
      </c>
      <c r="E113" s="436" t="s">
        <v>200</v>
      </c>
      <c r="F113" s="564"/>
      <c r="G113" s="231" t="s">
        <v>308</v>
      </c>
      <c r="H113" s="32"/>
      <c r="I113" s="517">
        <f>I114</f>
        <v>0</v>
      </c>
      <c r="J113" s="113"/>
      <c r="K113" s="255"/>
      <c r="L113" s="650"/>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row>
    <row r="114" spans="1:39" s="195" customFormat="1" ht="56.25" hidden="1">
      <c r="A114" s="25" t="s">
        <v>125</v>
      </c>
      <c r="B114" s="707" t="s">
        <v>117</v>
      </c>
      <c r="C114" s="73" t="s">
        <v>145</v>
      </c>
      <c r="D114" s="73">
        <v>14</v>
      </c>
      <c r="E114" s="437" t="s">
        <v>200</v>
      </c>
      <c r="F114" s="563"/>
      <c r="G114" s="131" t="s">
        <v>308</v>
      </c>
      <c r="H114" s="12" t="s">
        <v>120</v>
      </c>
      <c r="I114" s="518">
        <v>0</v>
      </c>
      <c r="J114" s="24"/>
      <c r="K114" s="194"/>
      <c r="L114" s="648"/>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row>
    <row r="115" spans="1:12" s="194" customFormat="1" ht="75" hidden="1">
      <c r="A115" s="90" t="s">
        <v>316</v>
      </c>
      <c r="B115" s="712" t="s">
        <v>117</v>
      </c>
      <c r="C115" s="74" t="s">
        <v>145</v>
      </c>
      <c r="D115" s="74">
        <v>14</v>
      </c>
      <c r="E115" s="436" t="s">
        <v>200</v>
      </c>
      <c r="F115" s="564"/>
      <c r="G115" s="231" t="s">
        <v>309</v>
      </c>
      <c r="H115" s="32"/>
      <c r="I115" s="517">
        <f>I116</f>
        <v>0</v>
      </c>
      <c r="J115" s="24"/>
      <c r="L115" s="648"/>
    </row>
    <row r="116" spans="1:12" s="194" customFormat="1" ht="56.25" hidden="1">
      <c r="A116" s="25" t="s">
        <v>125</v>
      </c>
      <c r="B116" s="707" t="s">
        <v>117</v>
      </c>
      <c r="C116" s="73" t="s">
        <v>145</v>
      </c>
      <c r="D116" s="73">
        <v>14</v>
      </c>
      <c r="E116" s="437" t="s">
        <v>200</v>
      </c>
      <c r="F116" s="563"/>
      <c r="G116" s="131" t="s">
        <v>309</v>
      </c>
      <c r="H116" s="12" t="s">
        <v>120</v>
      </c>
      <c r="I116" s="518">
        <v>0</v>
      </c>
      <c r="J116" s="24"/>
      <c r="L116" s="648"/>
    </row>
    <row r="117" spans="1:12" s="194" customFormat="1" ht="19.5">
      <c r="A117" s="123" t="s">
        <v>152</v>
      </c>
      <c r="B117" s="181" t="s">
        <v>117</v>
      </c>
      <c r="C117" s="124" t="s">
        <v>124</v>
      </c>
      <c r="D117" s="91"/>
      <c r="E117" s="91"/>
      <c r="F117" s="595"/>
      <c r="G117" s="98"/>
      <c r="H117" s="181"/>
      <c r="I117" s="506">
        <f>+I131+I118+I125</f>
        <v>1405000</v>
      </c>
      <c r="J117" s="24"/>
      <c r="L117" s="648"/>
    </row>
    <row r="118" spans="1:12" s="194" customFormat="1" ht="19.5" hidden="1">
      <c r="A118" s="42" t="s">
        <v>311</v>
      </c>
      <c r="B118" s="201"/>
      <c r="C118" s="22" t="s">
        <v>124</v>
      </c>
      <c r="D118" s="96" t="s">
        <v>160</v>
      </c>
      <c r="E118" s="438"/>
      <c r="F118" s="596"/>
      <c r="G118" s="102"/>
      <c r="H118" s="201"/>
      <c r="I118" s="512">
        <f>+I119</f>
        <v>0</v>
      </c>
      <c r="J118" s="24"/>
      <c r="L118" s="648"/>
    </row>
    <row r="119" spans="1:39" s="195" customFormat="1" ht="75" hidden="1">
      <c r="A119" s="61" t="s">
        <v>312</v>
      </c>
      <c r="B119" s="215"/>
      <c r="C119" s="87" t="s">
        <v>124</v>
      </c>
      <c r="D119" s="214" t="s">
        <v>160</v>
      </c>
      <c r="E119" s="354" t="s">
        <v>313</v>
      </c>
      <c r="F119" s="550"/>
      <c r="G119" s="144" t="s">
        <v>181</v>
      </c>
      <c r="H119" s="215"/>
      <c r="I119" s="514">
        <f>+I120</f>
        <v>0</v>
      </c>
      <c r="J119" s="24"/>
      <c r="K119" s="194"/>
      <c r="L119" s="648"/>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row>
    <row r="120" spans="1:12" s="194" customFormat="1" ht="93.75" hidden="1">
      <c r="A120" s="49" t="s">
        <v>315</v>
      </c>
      <c r="B120" s="212" t="s">
        <v>117</v>
      </c>
      <c r="C120" s="79" t="s">
        <v>124</v>
      </c>
      <c r="D120" s="217" t="s">
        <v>160</v>
      </c>
      <c r="E120" s="426" t="s">
        <v>314</v>
      </c>
      <c r="F120" s="568"/>
      <c r="G120" s="211" t="s">
        <v>181</v>
      </c>
      <c r="H120" s="218"/>
      <c r="I120" s="519">
        <f>+I123+I121</f>
        <v>0</v>
      </c>
      <c r="J120" s="24"/>
      <c r="L120" s="648"/>
    </row>
    <row r="121" spans="1:12" s="194" customFormat="1" ht="19.5" hidden="1">
      <c r="A121" s="90" t="s">
        <v>323</v>
      </c>
      <c r="B121" s="659" t="s">
        <v>117</v>
      </c>
      <c r="C121" s="219" t="s">
        <v>124</v>
      </c>
      <c r="D121" s="220" t="s">
        <v>160</v>
      </c>
      <c r="E121" s="53" t="s">
        <v>314</v>
      </c>
      <c r="F121" s="561"/>
      <c r="G121" s="54">
        <v>1426</v>
      </c>
      <c r="H121" s="221"/>
      <c r="I121" s="520">
        <f>I122</f>
        <v>0</v>
      </c>
      <c r="J121" s="24"/>
      <c r="L121" s="648"/>
    </row>
    <row r="122" spans="1:12" s="194" customFormat="1" ht="19.5" hidden="1">
      <c r="A122" s="25" t="s">
        <v>126</v>
      </c>
      <c r="B122" s="398" t="s">
        <v>117</v>
      </c>
      <c r="C122" s="16" t="s">
        <v>124</v>
      </c>
      <c r="D122" s="405" t="s">
        <v>160</v>
      </c>
      <c r="E122" s="439" t="s">
        <v>314</v>
      </c>
      <c r="F122" s="597"/>
      <c r="G122" s="409">
        <v>1426</v>
      </c>
      <c r="H122" s="406" t="s">
        <v>127</v>
      </c>
      <c r="I122" s="518">
        <v>0</v>
      </c>
      <c r="J122" s="24"/>
      <c r="L122" s="648"/>
    </row>
    <row r="123" spans="1:12" s="194" customFormat="1" ht="56.25" hidden="1">
      <c r="A123" s="90" t="s">
        <v>317</v>
      </c>
      <c r="B123" s="659" t="s">
        <v>117</v>
      </c>
      <c r="C123" s="219" t="s">
        <v>124</v>
      </c>
      <c r="D123" s="220" t="s">
        <v>160</v>
      </c>
      <c r="E123" s="53" t="s">
        <v>314</v>
      </c>
      <c r="F123" s="561"/>
      <c r="G123" s="54">
        <v>1485</v>
      </c>
      <c r="H123" s="221"/>
      <c r="I123" s="520">
        <f>I124</f>
        <v>0</v>
      </c>
      <c r="J123" s="24"/>
      <c r="L123" s="648"/>
    </row>
    <row r="124" spans="1:12" s="194" customFormat="1" ht="56.25" hidden="1">
      <c r="A124" s="25" t="s">
        <v>125</v>
      </c>
      <c r="B124" s="666" t="s">
        <v>117</v>
      </c>
      <c r="C124" s="16" t="s">
        <v>124</v>
      </c>
      <c r="D124" s="16" t="s">
        <v>160</v>
      </c>
      <c r="E124" s="440" t="s">
        <v>314</v>
      </c>
      <c r="F124" s="562"/>
      <c r="G124" s="347">
        <v>1485</v>
      </c>
      <c r="H124" s="16" t="s">
        <v>120</v>
      </c>
      <c r="I124" s="518">
        <v>0</v>
      </c>
      <c r="J124" s="24"/>
      <c r="L124" s="648"/>
    </row>
    <row r="125" spans="1:12" s="194" customFormat="1" ht="19.5">
      <c r="A125" s="42" t="s">
        <v>318</v>
      </c>
      <c r="B125" s="201" t="s">
        <v>117</v>
      </c>
      <c r="C125" s="22" t="s">
        <v>124</v>
      </c>
      <c r="D125" s="96" t="s">
        <v>296</v>
      </c>
      <c r="E125" s="438"/>
      <c r="F125" s="596"/>
      <c r="G125" s="102"/>
      <c r="H125" s="201"/>
      <c r="I125" s="512">
        <f>+I126</f>
        <v>1000000</v>
      </c>
      <c r="J125" s="24"/>
      <c r="L125" s="648"/>
    </row>
    <row r="126" spans="1:12" s="194" customFormat="1" ht="56.25">
      <c r="A126" s="61" t="s">
        <v>320</v>
      </c>
      <c r="B126" s="215" t="s">
        <v>117</v>
      </c>
      <c r="C126" s="87" t="s">
        <v>124</v>
      </c>
      <c r="D126" s="214" t="s">
        <v>296</v>
      </c>
      <c r="E126" s="354" t="s">
        <v>313</v>
      </c>
      <c r="F126" s="550" t="s">
        <v>395</v>
      </c>
      <c r="G126" s="144" t="s">
        <v>397</v>
      </c>
      <c r="H126" s="215"/>
      <c r="I126" s="514">
        <f>+I127</f>
        <v>1000000</v>
      </c>
      <c r="J126" s="24"/>
      <c r="L126" s="648"/>
    </row>
    <row r="127" spans="1:12" s="194" customFormat="1" ht="75">
      <c r="A127" s="49" t="s">
        <v>321</v>
      </c>
      <c r="B127" s="212" t="s">
        <v>117</v>
      </c>
      <c r="C127" s="79" t="s">
        <v>124</v>
      </c>
      <c r="D127" s="217" t="s">
        <v>296</v>
      </c>
      <c r="E127" s="426" t="s">
        <v>319</v>
      </c>
      <c r="F127" s="568" t="s">
        <v>395</v>
      </c>
      <c r="G127" s="211" t="s">
        <v>397</v>
      </c>
      <c r="H127" s="218"/>
      <c r="I127" s="519">
        <f>+I129</f>
        <v>1000000</v>
      </c>
      <c r="J127" s="24"/>
      <c r="L127" s="648"/>
    </row>
    <row r="128" spans="1:12" s="194" customFormat="1" ht="37.5">
      <c r="A128" s="600" t="s">
        <v>412</v>
      </c>
      <c r="B128" s="667" t="s">
        <v>117</v>
      </c>
      <c r="C128" s="608" t="s">
        <v>124</v>
      </c>
      <c r="D128" s="609" t="s">
        <v>296</v>
      </c>
      <c r="E128" s="610" t="s">
        <v>319</v>
      </c>
      <c r="F128" s="611" t="s">
        <v>118</v>
      </c>
      <c r="G128" s="612" t="s">
        <v>397</v>
      </c>
      <c r="H128" s="613"/>
      <c r="I128" s="614">
        <f>I129</f>
        <v>1000000</v>
      </c>
      <c r="J128" s="24"/>
      <c r="L128" s="648"/>
    </row>
    <row r="129" spans="1:12" s="125" customFormat="1" ht="131.25">
      <c r="A129" s="90" t="s">
        <v>322</v>
      </c>
      <c r="B129" s="659" t="s">
        <v>117</v>
      </c>
      <c r="C129" s="219" t="s">
        <v>124</v>
      </c>
      <c r="D129" s="220" t="s">
        <v>296</v>
      </c>
      <c r="E129" s="53" t="s">
        <v>319</v>
      </c>
      <c r="F129" s="561" t="s">
        <v>118</v>
      </c>
      <c r="G129" s="54" t="s">
        <v>413</v>
      </c>
      <c r="H129" s="221"/>
      <c r="I129" s="520">
        <f>I130</f>
        <v>1000000</v>
      </c>
      <c r="J129" s="82"/>
      <c r="L129" s="242"/>
    </row>
    <row r="130" spans="1:12" s="125" customFormat="1" ht="18.75">
      <c r="A130" s="25" t="s">
        <v>126</v>
      </c>
      <c r="B130" s="398" t="s">
        <v>117</v>
      </c>
      <c r="C130" s="16" t="s">
        <v>124</v>
      </c>
      <c r="D130" s="16" t="s">
        <v>296</v>
      </c>
      <c r="E130" s="440" t="s">
        <v>319</v>
      </c>
      <c r="F130" s="562" t="s">
        <v>118</v>
      </c>
      <c r="G130" s="347" t="s">
        <v>413</v>
      </c>
      <c r="H130" s="16" t="s">
        <v>127</v>
      </c>
      <c r="I130" s="518">
        <v>1000000</v>
      </c>
      <c r="J130" s="82"/>
      <c r="L130" s="242"/>
    </row>
    <row r="131" spans="1:12" s="125" customFormat="1" ht="18.75">
      <c r="A131" s="42" t="s">
        <v>153</v>
      </c>
      <c r="B131" s="201" t="s">
        <v>117</v>
      </c>
      <c r="C131" s="22" t="s">
        <v>124</v>
      </c>
      <c r="D131" s="96">
        <v>12</v>
      </c>
      <c r="E131" s="438"/>
      <c r="F131" s="596"/>
      <c r="G131" s="102"/>
      <c r="H131" s="201"/>
      <c r="I131" s="512">
        <f>+I132+I137+I148</f>
        <v>405000</v>
      </c>
      <c r="J131" s="82"/>
      <c r="L131" s="242"/>
    </row>
    <row r="132" spans="1:12" s="125" customFormat="1" ht="56.25">
      <c r="A132" s="61" t="s">
        <v>271</v>
      </c>
      <c r="B132" s="215" t="s">
        <v>117</v>
      </c>
      <c r="C132" s="87" t="s">
        <v>124</v>
      </c>
      <c r="D132" s="214" t="s">
        <v>154</v>
      </c>
      <c r="E132" s="354" t="s">
        <v>141</v>
      </c>
      <c r="F132" s="550" t="s">
        <v>395</v>
      </c>
      <c r="G132" s="144" t="s">
        <v>397</v>
      </c>
      <c r="H132" s="215"/>
      <c r="I132" s="514">
        <f>+I133</f>
        <v>5000</v>
      </c>
      <c r="J132" s="82"/>
      <c r="L132" s="242"/>
    </row>
    <row r="133" spans="1:12" s="125" customFormat="1" ht="56.25">
      <c r="A133" s="49" t="s">
        <v>627</v>
      </c>
      <c r="B133" s="212" t="s">
        <v>117</v>
      </c>
      <c r="C133" s="79" t="s">
        <v>124</v>
      </c>
      <c r="D133" s="217" t="s">
        <v>154</v>
      </c>
      <c r="E133" s="426" t="s">
        <v>190</v>
      </c>
      <c r="F133" s="568" t="s">
        <v>395</v>
      </c>
      <c r="G133" s="211" t="s">
        <v>397</v>
      </c>
      <c r="H133" s="218"/>
      <c r="I133" s="519">
        <f>+I135</f>
        <v>5000</v>
      </c>
      <c r="J133" s="82"/>
      <c r="L133" s="242"/>
    </row>
    <row r="134" spans="1:12" s="125" customFormat="1" ht="18.75">
      <c r="A134" s="600" t="s">
        <v>414</v>
      </c>
      <c r="B134" s="667" t="s">
        <v>117</v>
      </c>
      <c r="C134" s="608" t="s">
        <v>124</v>
      </c>
      <c r="D134" s="609" t="s">
        <v>154</v>
      </c>
      <c r="E134" s="610" t="s">
        <v>190</v>
      </c>
      <c r="F134" s="611" t="s">
        <v>118</v>
      </c>
      <c r="G134" s="612" t="s">
        <v>397</v>
      </c>
      <c r="H134" s="613"/>
      <c r="I134" s="614"/>
      <c r="J134" s="82"/>
      <c r="L134" s="242"/>
    </row>
    <row r="135" spans="1:12" s="125" customFormat="1" ht="18.75">
      <c r="A135" s="90" t="s">
        <v>191</v>
      </c>
      <c r="B135" s="659" t="s">
        <v>117</v>
      </c>
      <c r="C135" s="219" t="s">
        <v>124</v>
      </c>
      <c r="D135" s="220" t="s">
        <v>154</v>
      </c>
      <c r="E135" s="53" t="s">
        <v>190</v>
      </c>
      <c r="F135" s="561" t="s">
        <v>118</v>
      </c>
      <c r="G135" s="54" t="s">
        <v>415</v>
      </c>
      <c r="H135" s="221"/>
      <c r="I135" s="520">
        <f>I136</f>
        <v>5000</v>
      </c>
      <c r="J135" s="82"/>
      <c r="L135" s="242"/>
    </row>
    <row r="136" spans="1:12" s="125" customFormat="1" ht="18.75">
      <c r="A136" s="25" t="s">
        <v>126</v>
      </c>
      <c r="B136" s="398" t="s">
        <v>117</v>
      </c>
      <c r="C136" s="16" t="s">
        <v>124</v>
      </c>
      <c r="D136" s="16" t="s">
        <v>154</v>
      </c>
      <c r="E136" s="427" t="s">
        <v>190</v>
      </c>
      <c r="F136" s="573" t="s">
        <v>118</v>
      </c>
      <c r="G136" s="52" t="s">
        <v>415</v>
      </c>
      <c r="H136" s="16" t="s">
        <v>127</v>
      </c>
      <c r="I136" s="518">
        <v>5000</v>
      </c>
      <c r="J136" s="82"/>
      <c r="L136" s="242"/>
    </row>
    <row r="137" spans="1:39" s="195" customFormat="1" ht="56.25">
      <c r="A137" s="61" t="s">
        <v>283</v>
      </c>
      <c r="B137" s="215" t="s">
        <v>117</v>
      </c>
      <c r="C137" s="87" t="s">
        <v>124</v>
      </c>
      <c r="D137" s="214" t="s">
        <v>154</v>
      </c>
      <c r="E137" s="354" t="s">
        <v>282</v>
      </c>
      <c r="F137" s="550" t="s">
        <v>395</v>
      </c>
      <c r="G137" s="144" t="s">
        <v>397</v>
      </c>
      <c r="H137" s="215"/>
      <c r="I137" s="514">
        <f>+I138</f>
        <v>400000</v>
      </c>
      <c r="J137" s="24"/>
      <c r="K137" s="194"/>
      <c r="L137" s="648"/>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row>
    <row r="138" spans="1:39" s="195" customFormat="1" ht="75">
      <c r="A138" s="732" t="s">
        <v>383</v>
      </c>
      <c r="B138" s="714" t="s">
        <v>117</v>
      </c>
      <c r="C138" s="101" t="s">
        <v>124</v>
      </c>
      <c r="D138" s="192" t="s">
        <v>154</v>
      </c>
      <c r="E138" s="441" t="s">
        <v>284</v>
      </c>
      <c r="F138" s="566" t="s">
        <v>395</v>
      </c>
      <c r="G138" s="103" t="s">
        <v>397</v>
      </c>
      <c r="H138" s="247"/>
      <c r="I138" s="532">
        <f>I139</f>
        <v>400000</v>
      </c>
      <c r="J138" s="24"/>
      <c r="K138" s="194"/>
      <c r="L138" s="648"/>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row>
    <row r="139" spans="1:39" s="195" customFormat="1" ht="37.5">
      <c r="A139" s="733" t="s">
        <v>633</v>
      </c>
      <c r="B139" s="715" t="s">
        <v>117</v>
      </c>
      <c r="C139" s="616" t="s">
        <v>124</v>
      </c>
      <c r="D139" s="617" t="s">
        <v>154</v>
      </c>
      <c r="E139" s="618" t="s">
        <v>284</v>
      </c>
      <c r="F139" s="619" t="s">
        <v>118</v>
      </c>
      <c r="G139" s="620" t="s">
        <v>397</v>
      </c>
      <c r="H139" s="621"/>
      <c r="I139" s="622">
        <f>I140+I142+I146</f>
        <v>400000</v>
      </c>
      <c r="J139" s="24"/>
      <c r="K139" s="194"/>
      <c r="L139" s="648"/>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row>
    <row r="140" spans="1:39" s="195" customFormat="1" ht="19.5">
      <c r="A140" s="726" t="s">
        <v>416</v>
      </c>
      <c r="B140" s="708" t="s">
        <v>117</v>
      </c>
      <c r="C140" s="40" t="s">
        <v>124</v>
      </c>
      <c r="D140" s="196" t="s">
        <v>154</v>
      </c>
      <c r="E140" s="422" t="s">
        <v>284</v>
      </c>
      <c r="F140" s="557" t="s">
        <v>118</v>
      </c>
      <c r="G140" s="33" t="s">
        <v>418</v>
      </c>
      <c r="H140" s="224"/>
      <c r="I140" s="510">
        <f>I141</f>
        <v>300000</v>
      </c>
      <c r="J140" s="24"/>
      <c r="K140" s="194"/>
      <c r="L140" s="648"/>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row>
    <row r="141" spans="1:12" s="125" customFormat="1" ht="18.75">
      <c r="A141" s="25" t="s">
        <v>126</v>
      </c>
      <c r="B141" s="707" t="s">
        <v>117</v>
      </c>
      <c r="C141" s="248" t="s">
        <v>124</v>
      </c>
      <c r="D141" s="249" t="s">
        <v>154</v>
      </c>
      <c r="E141" s="423" t="s">
        <v>284</v>
      </c>
      <c r="F141" s="558" t="s">
        <v>118</v>
      </c>
      <c r="G141" s="623" t="s">
        <v>418</v>
      </c>
      <c r="H141" s="624"/>
      <c r="I141" s="625">
        <v>300000</v>
      </c>
      <c r="J141" s="82"/>
      <c r="L141" s="242"/>
    </row>
    <row r="142" spans="1:12" s="125" customFormat="1" ht="18.75">
      <c r="A142" s="726" t="s">
        <v>417</v>
      </c>
      <c r="B142" s="708" t="s">
        <v>117</v>
      </c>
      <c r="C142" s="40" t="s">
        <v>124</v>
      </c>
      <c r="D142" s="196" t="s">
        <v>154</v>
      </c>
      <c r="E142" s="422" t="s">
        <v>284</v>
      </c>
      <c r="F142" s="557" t="s">
        <v>118</v>
      </c>
      <c r="G142" s="33" t="s">
        <v>419</v>
      </c>
      <c r="H142" s="224"/>
      <c r="I142" s="510">
        <f>I143</f>
        <v>50000</v>
      </c>
      <c r="J142" s="82"/>
      <c r="L142" s="242"/>
    </row>
    <row r="143" spans="1:12" s="125" customFormat="1" ht="18.75">
      <c r="A143" s="25" t="s">
        <v>126</v>
      </c>
      <c r="B143" s="707" t="s">
        <v>117</v>
      </c>
      <c r="C143" s="248" t="s">
        <v>124</v>
      </c>
      <c r="D143" s="249" t="s">
        <v>154</v>
      </c>
      <c r="E143" s="423" t="s">
        <v>284</v>
      </c>
      <c r="F143" s="558" t="s">
        <v>118</v>
      </c>
      <c r="G143" s="29" t="s">
        <v>419</v>
      </c>
      <c r="H143" s="250" t="s">
        <v>127</v>
      </c>
      <c r="I143" s="533">
        <v>50000</v>
      </c>
      <c r="J143" s="82"/>
      <c r="L143" s="242"/>
    </row>
    <row r="144" spans="1:12" s="125" customFormat="1" ht="93.75" hidden="1">
      <c r="A144" s="726" t="s">
        <v>333</v>
      </c>
      <c r="B144" s="708" t="s">
        <v>117</v>
      </c>
      <c r="C144" s="40" t="s">
        <v>124</v>
      </c>
      <c r="D144" s="196" t="s">
        <v>154</v>
      </c>
      <c r="E144" s="422" t="s">
        <v>284</v>
      </c>
      <c r="F144" s="557"/>
      <c r="G144" s="33" t="s">
        <v>334</v>
      </c>
      <c r="H144" s="224"/>
      <c r="I144" s="510">
        <f>+I145</f>
        <v>0</v>
      </c>
      <c r="J144" s="82"/>
      <c r="L144" s="242"/>
    </row>
    <row r="145" spans="1:12" s="125" customFormat="1" ht="56.25" hidden="1">
      <c r="A145" s="25" t="s">
        <v>125</v>
      </c>
      <c r="B145" s="707" t="s">
        <v>117</v>
      </c>
      <c r="C145" s="248" t="s">
        <v>124</v>
      </c>
      <c r="D145" s="249" t="s">
        <v>154</v>
      </c>
      <c r="E145" s="423" t="s">
        <v>284</v>
      </c>
      <c r="F145" s="558"/>
      <c r="G145" s="29" t="s">
        <v>334</v>
      </c>
      <c r="H145" s="250" t="s">
        <v>120</v>
      </c>
      <c r="I145" s="533">
        <v>0</v>
      </c>
      <c r="J145" s="82"/>
      <c r="L145" s="242"/>
    </row>
    <row r="146" spans="1:12" s="125" customFormat="1" ht="18.75">
      <c r="A146" s="726" t="s">
        <v>421</v>
      </c>
      <c r="B146" s="708" t="s">
        <v>117</v>
      </c>
      <c r="C146" s="40" t="s">
        <v>124</v>
      </c>
      <c r="D146" s="196" t="s">
        <v>154</v>
      </c>
      <c r="E146" s="422" t="s">
        <v>284</v>
      </c>
      <c r="F146" s="557" t="s">
        <v>118</v>
      </c>
      <c r="G146" s="33" t="s">
        <v>420</v>
      </c>
      <c r="H146" s="224"/>
      <c r="I146" s="510">
        <f>I147</f>
        <v>50000</v>
      </c>
      <c r="J146" s="82"/>
      <c r="L146" s="242"/>
    </row>
    <row r="147" spans="1:12" s="125" customFormat="1" ht="18.75">
      <c r="A147" s="25" t="s">
        <v>126</v>
      </c>
      <c r="B147" s="707" t="s">
        <v>117</v>
      </c>
      <c r="C147" s="248" t="s">
        <v>124</v>
      </c>
      <c r="D147" s="249" t="s">
        <v>154</v>
      </c>
      <c r="E147" s="423" t="s">
        <v>284</v>
      </c>
      <c r="F147" s="558" t="s">
        <v>118</v>
      </c>
      <c r="G147" s="29" t="s">
        <v>420</v>
      </c>
      <c r="H147" s="250" t="s">
        <v>127</v>
      </c>
      <c r="I147" s="533">
        <v>50000</v>
      </c>
      <c r="J147" s="82"/>
      <c r="L147" s="242"/>
    </row>
    <row r="148" spans="1:12" s="125" customFormat="1" ht="56.25" hidden="1">
      <c r="A148" s="111" t="s">
        <v>335</v>
      </c>
      <c r="B148" s="663" t="s">
        <v>117</v>
      </c>
      <c r="C148" s="89" t="s">
        <v>124</v>
      </c>
      <c r="D148" s="114" t="s">
        <v>154</v>
      </c>
      <c r="E148" s="442" t="s">
        <v>192</v>
      </c>
      <c r="F148" s="567" t="s">
        <v>395</v>
      </c>
      <c r="G148" s="26" t="s">
        <v>397</v>
      </c>
      <c r="H148" s="115"/>
      <c r="I148" s="534">
        <f>I149</f>
        <v>0</v>
      </c>
      <c r="J148" s="82"/>
      <c r="L148" s="242"/>
    </row>
    <row r="149" spans="1:12" s="125" customFormat="1" ht="75" hidden="1">
      <c r="A149" s="724" t="s">
        <v>336</v>
      </c>
      <c r="B149" s="705" t="s">
        <v>117</v>
      </c>
      <c r="C149" s="101" t="s">
        <v>124</v>
      </c>
      <c r="D149" s="192" t="s">
        <v>154</v>
      </c>
      <c r="E149" s="443" t="s">
        <v>325</v>
      </c>
      <c r="F149" s="568" t="s">
        <v>395</v>
      </c>
      <c r="G149" s="116" t="s">
        <v>397</v>
      </c>
      <c r="H149" s="193"/>
      <c r="I149" s="509">
        <f>I151+I153</f>
        <v>0</v>
      </c>
      <c r="J149" s="82"/>
      <c r="L149" s="242"/>
    </row>
    <row r="150" spans="1:39" s="195" customFormat="1" ht="19.5" hidden="1">
      <c r="A150" s="632" t="s">
        <v>422</v>
      </c>
      <c r="B150" s="716"/>
      <c r="C150" s="626" t="s">
        <v>124</v>
      </c>
      <c r="D150" s="627" t="s">
        <v>154</v>
      </c>
      <c r="E150" s="628" t="s">
        <v>325</v>
      </c>
      <c r="F150" s="611" t="s">
        <v>118</v>
      </c>
      <c r="G150" s="629" t="s">
        <v>397</v>
      </c>
      <c r="H150" s="630"/>
      <c r="I150" s="631">
        <f>I151</f>
        <v>0</v>
      </c>
      <c r="J150" s="24"/>
      <c r="K150" s="194"/>
      <c r="L150" s="648"/>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row>
    <row r="151" spans="1:39" s="195" customFormat="1" ht="19.5" hidden="1">
      <c r="A151" s="90" t="s">
        <v>424</v>
      </c>
      <c r="B151" s="659"/>
      <c r="C151" s="219" t="s">
        <v>124</v>
      </c>
      <c r="D151" s="220" t="s">
        <v>154</v>
      </c>
      <c r="E151" s="53" t="s">
        <v>325</v>
      </c>
      <c r="F151" s="561" t="s">
        <v>118</v>
      </c>
      <c r="G151" s="54" t="s">
        <v>423</v>
      </c>
      <c r="H151" s="221"/>
      <c r="I151" s="520">
        <f>I152</f>
        <v>0</v>
      </c>
      <c r="J151" s="24"/>
      <c r="K151" s="194"/>
      <c r="L151" s="648"/>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row>
    <row r="152" spans="1:39" s="171" customFormat="1" ht="18.75" hidden="1">
      <c r="A152" s="25" t="s">
        <v>126</v>
      </c>
      <c r="B152" s="707"/>
      <c r="C152" s="248" t="s">
        <v>124</v>
      </c>
      <c r="D152" s="249" t="s">
        <v>154</v>
      </c>
      <c r="E152" s="462" t="s">
        <v>325</v>
      </c>
      <c r="F152" s="569" t="s">
        <v>118</v>
      </c>
      <c r="G152" s="460" t="s">
        <v>423</v>
      </c>
      <c r="H152" s="250" t="s">
        <v>127</v>
      </c>
      <c r="I152" s="535">
        <v>0</v>
      </c>
      <c r="J152" s="163"/>
      <c r="K152" s="170"/>
      <c r="L152" s="645"/>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row>
    <row r="153" spans="1:39" s="171" customFormat="1" ht="243.75" hidden="1">
      <c r="A153" s="726" t="s">
        <v>324</v>
      </c>
      <c r="B153" s="708"/>
      <c r="C153" s="40" t="s">
        <v>124</v>
      </c>
      <c r="D153" s="196" t="s">
        <v>154</v>
      </c>
      <c r="E153" s="422" t="s">
        <v>325</v>
      </c>
      <c r="F153" s="557"/>
      <c r="G153" s="33" t="s">
        <v>326</v>
      </c>
      <c r="H153" s="197"/>
      <c r="I153" s="510">
        <f>+I154</f>
        <v>0</v>
      </c>
      <c r="J153" s="163"/>
      <c r="K153" s="170"/>
      <c r="L153" s="645"/>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row>
    <row r="154" spans="1:39" s="171" customFormat="1" ht="56.25" hidden="1">
      <c r="A154" s="25" t="s">
        <v>125</v>
      </c>
      <c r="B154" s="707"/>
      <c r="C154" s="248" t="s">
        <v>124</v>
      </c>
      <c r="D154" s="249" t="s">
        <v>154</v>
      </c>
      <c r="E154" s="423" t="s">
        <v>325</v>
      </c>
      <c r="F154" s="558"/>
      <c r="G154" s="29" t="s">
        <v>326</v>
      </c>
      <c r="H154" s="250" t="s">
        <v>120</v>
      </c>
      <c r="I154" s="535"/>
      <c r="J154" s="163"/>
      <c r="K154" s="170"/>
      <c r="L154" s="645"/>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row>
    <row r="155" spans="1:39" s="171" customFormat="1" ht="18.75">
      <c r="A155" s="109" t="s">
        <v>155</v>
      </c>
      <c r="B155" s="69" t="s">
        <v>117</v>
      </c>
      <c r="C155" s="65" t="s">
        <v>156</v>
      </c>
      <c r="D155" s="65"/>
      <c r="E155" s="92"/>
      <c r="F155" s="548"/>
      <c r="G155" s="93"/>
      <c r="H155" s="65"/>
      <c r="I155" s="536">
        <f>+I167+I175+I156+I193</f>
        <v>12864952.3</v>
      </c>
      <c r="J155" s="163"/>
      <c r="K155" s="170"/>
      <c r="L155" s="645"/>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row>
    <row r="156" spans="1:39" s="171" customFormat="1" ht="18.75">
      <c r="A156" s="110" t="s">
        <v>327</v>
      </c>
      <c r="B156" s="711" t="s">
        <v>117</v>
      </c>
      <c r="C156" s="70" t="s">
        <v>156</v>
      </c>
      <c r="D156" s="70" t="s">
        <v>118</v>
      </c>
      <c r="E156" s="104"/>
      <c r="F156" s="554"/>
      <c r="G156" s="105"/>
      <c r="H156" s="70"/>
      <c r="I156" s="537">
        <f>I157</f>
        <v>156000</v>
      </c>
      <c r="J156" s="163"/>
      <c r="K156" s="170"/>
      <c r="L156" s="645"/>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row>
    <row r="157" spans="1:39" s="272" customFormat="1" ht="56.25">
      <c r="A157" s="111" t="s">
        <v>335</v>
      </c>
      <c r="B157" s="115" t="s">
        <v>117</v>
      </c>
      <c r="C157" s="89" t="s">
        <v>156</v>
      </c>
      <c r="D157" s="89" t="s">
        <v>118</v>
      </c>
      <c r="E157" s="433" t="s">
        <v>328</v>
      </c>
      <c r="F157" s="498" t="s">
        <v>395</v>
      </c>
      <c r="G157" s="144" t="s">
        <v>397</v>
      </c>
      <c r="H157" s="89"/>
      <c r="I157" s="534">
        <f>I162+I158</f>
        <v>156000</v>
      </c>
      <c r="J157" s="280"/>
      <c r="K157" s="271"/>
      <c r="L157" s="65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row>
    <row r="158" spans="1:39" s="171" customFormat="1" ht="75">
      <c r="A158" s="724" t="s">
        <v>338</v>
      </c>
      <c r="B158" s="705" t="s">
        <v>117</v>
      </c>
      <c r="C158" s="101" t="s">
        <v>156</v>
      </c>
      <c r="D158" s="192" t="s">
        <v>118</v>
      </c>
      <c r="E158" s="443" t="s">
        <v>193</v>
      </c>
      <c r="F158" s="568" t="s">
        <v>395</v>
      </c>
      <c r="G158" s="116" t="s">
        <v>397</v>
      </c>
      <c r="H158" s="193"/>
      <c r="I158" s="509">
        <f>I159</f>
        <v>156000</v>
      </c>
      <c r="J158" s="163"/>
      <c r="K158" s="170"/>
      <c r="L158" s="645"/>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row>
    <row r="159" spans="1:39" s="171" customFormat="1" ht="37.5">
      <c r="A159" s="632" t="s">
        <v>427</v>
      </c>
      <c r="B159" s="717" t="s">
        <v>117</v>
      </c>
      <c r="C159" s="616" t="s">
        <v>444</v>
      </c>
      <c r="D159" s="617" t="s">
        <v>118</v>
      </c>
      <c r="E159" s="628" t="s">
        <v>193</v>
      </c>
      <c r="F159" s="611" t="s">
        <v>118</v>
      </c>
      <c r="G159" s="629" t="s">
        <v>397</v>
      </c>
      <c r="H159" s="634"/>
      <c r="I159" s="635">
        <f>I160</f>
        <v>156000</v>
      </c>
      <c r="J159" s="163"/>
      <c r="K159" s="170"/>
      <c r="L159" s="645"/>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row>
    <row r="160" spans="1:39" s="171" customFormat="1" ht="18.75">
      <c r="A160" s="725" t="s">
        <v>363</v>
      </c>
      <c r="B160" s="706" t="s">
        <v>117</v>
      </c>
      <c r="C160" s="40" t="s">
        <v>156</v>
      </c>
      <c r="D160" s="196" t="s">
        <v>118</v>
      </c>
      <c r="E160" s="259" t="s">
        <v>193</v>
      </c>
      <c r="F160" s="561" t="s">
        <v>118</v>
      </c>
      <c r="G160" s="44" t="s">
        <v>425</v>
      </c>
      <c r="H160" s="197"/>
      <c r="I160" s="510">
        <f>+I161</f>
        <v>156000</v>
      </c>
      <c r="J160" s="163"/>
      <c r="K160" s="170"/>
      <c r="L160" s="645"/>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row>
    <row r="161" spans="1:39" s="171" customFormat="1" ht="18.75">
      <c r="A161" s="107" t="s">
        <v>126</v>
      </c>
      <c r="B161" s="274" t="s">
        <v>117</v>
      </c>
      <c r="C161" s="73" t="s">
        <v>156</v>
      </c>
      <c r="D161" s="73" t="s">
        <v>118</v>
      </c>
      <c r="E161" s="445" t="s">
        <v>193</v>
      </c>
      <c r="F161" s="570" t="s">
        <v>118</v>
      </c>
      <c r="G161" s="254" t="s">
        <v>425</v>
      </c>
      <c r="H161" s="60" t="s">
        <v>127</v>
      </c>
      <c r="I161" s="525">
        <f>13000*12</f>
        <v>156000</v>
      </c>
      <c r="J161" s="163"/>
      <c r="K161" s="170"/>
      <c r="L161" s="645"/>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row>
    <row r="162" spans="1:39" s="171" customFormat="1" ht="75" hidden="1">
      <c r="A162" s="253" t="s">
        <v>337</v>
      </c>
      <c r="B162" s="710" t="s">
        <v>117</v>
      </c>
      <c r="C162" s="106" t="s">
        <v>156</v>
      </c>
      <c r="D162" s="106" t="s">
        <v>118</v>
      </c>
      <c r="E162" s="444" t="s">
        <v>325</v>
      </c>
      <c r="F162" s="571"/>
      <c r="G162" s="128" t="s">
        <v>181</v>
      </c>
      <c r="H162" s="106"/>
      <c r="I162" s="538">
        <f>I163+I165</f>
        <v>0</v>
      </c>
      <c r="J162" s="163"/>
      <c r="K162" s="170"/>
      <c r="L162" s="645"/>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row>
    <row r="163" spans="1:39" s="171" customFormat="1" ht="131.25" hidden="1">
      <c r="A163" s="725" t="s">
        <v>330</v>
      </c>
      <c r="B163" s="706" t="s">
        <v>117</v>
      </c>
      <c r="C163" s="40" t="s">
        <v>156</v>
      </c>
      <c r="D163" s="196" t="s">
        <v>118</v>
      </c>
      <c r="E163" s="259" t="s">
        <v>325</v>
      </c>
      <c r="F163" s="561"/>
      <c r="G163" s="44" t="s">
        <v>329</v>
      </c>
      <c r="H163" s="197"/>
      <c r="I163" s="510">
        <f>+I164</f>
        <v>0</v>
      </c>
      <c r="J163" s="163"/>
      <c r="K163" s="170"/>
      <c r="L163" s="645"/>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row>
    <row r="164" spans="1:39" s="171" customFormat="1" ht="56.25" hidden="1">
      <c r="A164" s="107" t="s">
        <v>125</v>
      </c>
      <c r="B164" s="274" t="s">
        <v>117</v>
      </c>
      <c r="C164" s="73" t="s">
        <v>156</v>
      </c>
      <c r="D164" s="73" t="s">
        <v>118</v>
      </c>
      <c r="E164" s="445" t="s">
        <v>325</v>
      </c>
      <c r="F164" s="570"/>
      <c r="G164" s="473" t="s">
        <v>329</v>
      </c>
      <c r="H164" s="474" t="s">
        <v>120</v>
      </c>
      <c r="I164" s="539">
        <v>0</v>
      </c>
      <c r="J164" s="163"/>
      <c r="K164" s="170"/>
      <c r="L164" s="645"/>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row>
    <row r="165" spans="1:39" s="171" customFormat="1" ht="18.75" hidden="1">
      <c r="A165" s="725" t="s">
        <v>332</v>
      </c>
      <c r="B165" s="706" t="s">
        <v>117</v>
      </c>
      <c r="C165" s="40" t="s">
        <v>156</v>
      </c>
      <c r="D165" s="196" t="s">
        <v>118</v>
      </c>
      <c r="E165" s="259" t="s">
        <v>325</v>
      </c>
      <c r="F165" s="561"/>
      <c r="G165" s="44" t="s">
        <v>331</v>
      </c>
      <c r="H165" s="197"/>
      <c r="I165" s="510">
        <f>+I166</f>
        <v>0</v>
      </c>
      <c r="J165" s="163"/>
      <c r="K165" s="170"/>
      <c r="L165" s="645"/>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row>
    <row r="166" spans="1:39" s="171" customFormat="1" ht="18.75" hidden="1">
      <c r="A166" s="107" t="s">
        <v>126</v>
      </c>
      <c r="B166" s="274"/>
      <c r="C166" s="73" t="s">
        <v>156</v>
      </c>
      <c r="D166" s="73" t="s">
        <v>118</v>
      </c>
      <c r="E166" s="445" t="s">
        <v>325</v>
      </c>
      <c r="F166" s="570"/>
      <c r="G166" s="254" t="s">
        <v>331</v>
      </c>
      <c r="H166" s="60" t="s">
        <v>127</v>
      </c>
      <c r="I166" s="525">
        <v>0</v>
      </c>
      <c r="J166" s="163"/>
      <c r="K166" s="170"/>
      <c r="L166" s="645"/>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row>
    <row r="167" spans="1:39" s="171" customFormat="1" ht="18.75" hidden="1">
      <c r="A167" s="110" t="s">
        <v>157</v>
      </c>
      <c r="B167" s="711" t="s">
        <v>117</v>
      </c>
      <c r="C167" s="70" t="s">
        <v>156</v>
      </c>
      <c r="D167" s="70" t="s">
        <v>119</v>
      </c>
      <c r="E167" s="104"/>
      <c r="F167" s="554"/>
      <c r="G167" s="105"/>
      <c r="H167" s="70"/>
      <c r="I167" s="537">
        <f>I168</f>
        <v>0</v>
      </c>
      <c r="J167" s="163"/>
      <c r="K167" s="170"/>
      <c r="L167" s="645"/>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row>
    <row r="168" spans="1:39" s="171" customFormat="1" ht="56.25" hidden="1">
      <c r="A168" s="111" t="s">
        <v>335</v>
      </c>
      <c r="B168" s="663"/>
      <c r="C168" s="89" t="s">
        <v>156</v>
      </c>
      <c r="D168" s="114" t="s">
        <v>119</v>
      </c>
      <c r="E168" s="442" t="s">
        <v>192</v>
      </c>
      <c r="F168" s="567"/>
      <c r="G168" s="26" t="s">
        <v>181</v>
      </c>
      <c r="H168" s="115"/>
      <c r="I168" s="534">
        <f>+I169</f>
        <v>0</v>
      </c>
      <c r="J168" s="163"/>
      <c r="K168" s="170"/>
      <c r="L168" s="645"/>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row>
    <row r="169" spans="1:39" s="171" customFormat="1" ht="75" hidden="1">
      <c r="A169" s="724" t="s">
        <v>338</v>
      </c>
      <c r="B169" s="705" t="s">
        <v>117</v>
      </c>
      <c r="C169" s="101" t="s">
        <v>156</v>
      </c>
      <c r="D169" s="192" t="s">
        <v>119</v>
      </c>
      <c r="E169" s="443" t="s">
        <v>193</v>
      </c>
      <c r="F169" s="568"/>
      <c r="G169" s="116" t="s">
        <v>181</v>
      </c>
      <c r="H169" s="193"/>
      <c r="I169" s="509">
        <f>+I170</f>
        <v>0</v>
      </c>
      <c r="J169" s="163"/>
      <c r="K169" s="170"/>
      <c r="L169" s="645"/>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row>
    <row r="170" spans="1:39" s="171" customFormat="1" ht="112.5" hidden="1">
      <c r="A170" s="725" t="s">
        <v>340</v>
      </c>
      <c r="B170" s="706" t="s">
        <v>117</v>
      </c>
      <c r="C170" s="40" t="s">
        <v>156</v>
      </c>
      <c r="D170" s="196" t="s">
        <v>119</v>
      </c>
      <c r="E170" s="259" t="s">
        <v>193</v>
      </c>
      <c r="F170" s="561"/>
      <c r="G170" s="44" t="s">
        <v>388</v>
      </c>
      <c r="H170" s="197"/>
      <c r="I170" s="510">
        <f>I171+I173+I174+I172</f>
        <v>0</v>
      </c>
      <c r="J170" s="163"/>
      <c r="K170" s="170"/>
      <c r="L170" s="645"/>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row>
    <row r="171" spans="1:39" s="171" customFormat="1" ht="18.75" hidden="1">
      <c r="A171" s="107" t="s">
        <v>126</v>
      </c>
      <c r="B171" s="274"/>
      <c r="C171" s="73" t="s">
        <v>156</v>
      </c>
      <c r="D171" s="73" t="s">
        <v>119</v>
      </c>
      <c r="E171" s="445" t="s">
        <v>193</v>
      </c>
      <c r="F171" s="570"/>
      <c r="G171" s="254" t="s">
        <v>389</v>
      </c>
      <c r="H171" s="480" t="s">
        <v>127</v>
      </c>
      <c r="I171" s="540">
        <v>0</v>
      </c>
      <c r="J171" s="163"/>
      <c r="K171" s="170"/>
      <c r="L171" s="645"/>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row>
    <row r="172" spans="1:39" s="171" customFormat="1" ht="18.75" hidden="1">
      <c r="A172" s="107" t="s">
        <v>126</v>
      </c>
      <c r="B172" s="274"/>
      <c r="C172" s="73" t="s">
        <v>156</v>
      </c>
      <c r="D172" s="73" t="s">
        <v>119</v>
      </c>
      <c r="E172" s="445" t="s">
        <v>193</v>
      </c>
      <c r="F172" s="570"/>
      <c r="G172" s="254" t="s">
        <v>390</v>
      </c>
      <c r="H172" s="480" t="s">
        <v>127</v>
      </c>
      <c r="I172" s="540">
        <v>0</v>
      </c>
      <c r="J172" s="163"/>
      <c r="K172" s="170"/>
      <c r="L172" s="645"/>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row>
    <row r="173" spans="1:39" s="171" customFormat="1" ht="37.5" hidden="1">
      <c r="A173" s="107" t="s">
        <v>148</v>
      </c>
      <c r="B173" s="274" t="s">
        <v>117</v>
      </c>
      <c r="C173" s="73" t="s">
        <v>156</v>
      </c>
      <c r="D173" s="73" t="s">
        <v>119</v>
      </c>
      <c r="E173" s="445" t="s">
        <v>193</v>
      </c>
      <c r="F173" s="570"/>
      <c r="G173" s="254" t="s">
        <v>385</v>
      </c>
      <c r="H173" s="60" t="s">
        <v>147</v>
      </c>
      <c r="I173" s="525">
        <v>0</v>
      </c>
      <c r="J173" s="163"/>
      <c r="K173" s="170"/>
      <c r="L173" s="645"/>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row>
    <row r="174" spans="1:39" s="171" customFormat="1" ht="18.75" hidden="1">
      <c r="A174" s="107" t="s">
        <v>342</v>
      </c>
      <c r="B174" s="274"/>
      <c r="C174" s="73" t="s">
        <v>156</v>
      </c>
      <c r="D174" s="73" t="s">
        <v>119</v>
      </c>
      <c r="E174" s="445" t="s">
        <v>193</v>
      </c>
      <c r="F174" s="570"/>
      <c r="G174" s="254" t="s">
        <v>339</v>
      </c>
      <c r="H174" s="60" t="s">
        <v>341</v>
      </c>
      <c r="I174" s="525">
        <v>0</v>
      </c>
      <c r="J174" s="163"/>
      <c r="K174" s="170"/>
      <c r="L174" s="645"/>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row>
    <row r="175" spans="1:39" s="171" customFormat="1" ht="18.75">
      <c r="A175" s="110" t="s">
        <v>158</v>
      </c>
      <c r="B175" s="711" t="s">
        <v>117</v>
      </c>
      <c r="C175" s="70" t="s">
        <v>156</v>
      </c>
      <c r="D175" s="70" t="s">
        <v>145</v>
      </c>
      <c r="E175" s="55"/>
      <c r="F175" s="549"/>
      <c r="G175" s="56"/>
      <c r="H175" s="70"/>
      <c r="I175" s="537">
        <f>+I176+I183</f>
        <v>12708952.3</v>
      </c>
      <c r="J175" s="163"/>
      <c r="K175" s="170"/>
      <c r="L175" s="645"/>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row>
    <row r="176" spans="1:39" s="171" customFormat="1" ht="56.25">
      <c r="A176" s="111" t="s">
        <v>335</v>
      </c>
      <c r="B176" s="663" t="s">
        <v>117</v>
      </c>
      <c r="C176" s="89" t="s">
        <v>156</v>
      </c>
      <c r="D176" s="114" t="s">
        <v>145</v>
      </c>
      <c r="E176" s="442" t="s">
        <v>192</v>
      </c>
      <c r="F176" s="567" t="s">
        <v>395</v>
      </c>
      <c r="G176" s="26" t="s">
        <v>397</v>
      </c>
      <c r="H176" s="115"/>
      <c r="I176" s="534">
        <f>+I177</f>
        <v>12708952.3</v>
      </c>
      <c r="J176" s="163"/>
      <c r="K176" s="170"/>
      <c r="L176" s="645"/>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row>
    <row r="177" spans="1:39" s="171" customFormat="1" ht="75">
      <c r="A177" s="724" t="s">
        <v>338</v>
      </c>
      <c r="B177" s="705"/>
      <c r="C177" s="101" t="s">
        <v>156</v>
      </c>
      <c r="D177" s="192" t="s">
        <v>145</v>
      </c>
      <c r="E177" s="443" t="s">
        <v>193</v>
      </c>
      <c r="F177" s="568" t="s">
        <v>395</v>
      </c>
      <c r="G177" s="116" t="s">
        <v>397</v>
      </c>
      <c r="H177" s="193"/>
      <c r="I177" s="509">
        <f>+I179</f>
        <v>12708952.3</v>
      </c>
      <c r="J177" s="163"/>
      <c r="K177" s="170"/>
      <c r="L177" s="645"/>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row>
    <row r="178" spans="1:39" s="171" customFormat="1" ht="37.5">
      <c r="A178" s="632" t="s">
        <v>427</v>
      </c>
      <c r="B178" s="717" t="s">
        <v>117</v>
      </c>
      <c r="C178" s="616" t="s">
        <v>156</v>
      </c>
      <c r="D178" s="617" t="s">
        <v>145</v>
      </c>
      <c r="E178" s="628" t="s">
        <v>193</v>
      </c>
      <c r="F178" s="611" t="s">
        <v>118</v>
      </c>
      <c r="G178" s="629" t="s">
        <v>397</v>
      </c>
      <c r="H178" s="634"/>
      <c r="I178" s="635">
        <f>I179</f>
        <v>12708952.3</v>
      </c>
      <c r="J178" s="163"/>
      <c r="K178" s="170"/>
      <c r="L178" s="645"/>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row>
    <row r="179" spans="1:39" s="171" customFormat="1" ht="18.75">
      <c r="A179" s="725" t="s">
        <v>195</v>
      </c>
      <c r="B179" s="706" t="s">
        <v>117</v>
      </c>
      <c r="C179" s="40" t="s">
        <v>156</v>
      </c>
      <c r="D179" s="196" t="s">
        <v>145</v>
      </c>
      <c r="E179" s="446" t="s">
        <v>193</v>
      </c>
      <c r="F179" s="572" t="s">
        <v>118</v>
      </c>
      <c r="G179" s="117" t="s">
        <v>426</v>
      </c>
      <c r="H179" s="197"/>
      <c r="I179" s="510">
        <f>SUM(I180:I182)</f>
        <v>12708952.3</v>
      </c>
      <c r="J179" s="163"/>
      <c r="K179" s="170"/>
      <c r="L179" s="645"/>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row>
    <row r="180" spans="1:39" s="171" customFormat="1" ht="18.75" hidden="1">
      <c r="A180" s="25" t="s">
        <v>126</v>
      </c>
      <c r="B180" s="398" t="s">
        <v>117</v>
      </c>
      <c r="C180" s="248" t="s">
        <v>156</v>
      </c>
      <c r="D180" s="249" t="s">
        <v>145</v>
      </c>
      <c r="E180" s="447" t="s">
        <v>193</v>
      </c>
      <c r="F180" s="573" t="s">
        <v>118</v>
      </c>
      <c r="G180" s="118" t="s">
        <v>426</v>
      </c>
      <c r="H180" s="199" t="s">
        <v>127</v>
      </c>
      <c r="I180" s="511"/>
      <c r="J180" s="163"/>
      <c r="K180" s="170"/>
      <c r="L180" s="645"/>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row>
    <row r="181" spans="1:39" s="171" customFormat="1" ht="37.5">
      <c r="A181" s="25" t="s">
        <v>148</v>
      </c>
      <c r="B181" s="398" t="s">
        <v>117</v>
      </c>
      <c r="C181" s="248" t="s">
        <v>156</v>
      </c>
      <c r="D181" s="249" t="s">
        <v>145</v>
      </c>
      <c r="E181" s="447" t="s">
        <v>193</v>
      </c>
      <c r="F181" s="573" t="s">
        <v>118</v>
      </c>
      <c r="G181" s="118" t="s">
        <v>426</v>
      </c>
      <c r="H181" s="199" t="s">
        <v>147</v>
      </c>
      <c r="I181" s="511">
        <f>прил5!H181</f>
        <v>12708952.3</v>
      </c>
      <c r="J181" s="163"/>
      <c r="K181" s="170"/>
      <c r="L181" s="645"/>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row>
    <row r="182" spans="1:39" s="171" customFormat="1" ht="18.75" hidden="1">
      <c r="A182" s="107" t="s">
        <v>128</v>
      </c>
      <c r="B182" s="274" t="s">
        <v>117</v>
      </c>
      <c r="C182" s="248" t="s">
        <v>156</v>
      </c>
      <c r="D182" s="249" t="s">
        <v>145</v>
      </c>
      <c r="E182" s="447" t="s">
        <v>193</v>
      </c>
      <c r="F182" s="573"/>
      <c r="G182" s="118" t="s">
        <v>194</v>
      </c>
      <c r="H182" s="199" t="s">
        <v>129</v>
      </c>
      <c r="I182" s="511"/>
      <c r="J182" s="163"/>
      <c r="K182" s="170"/>
      <c r="L182" s="645"/>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row>
    <row r="183" spans="1:39" s="171" customFormat="1" ht="18.75" hidden="1">
      <c r="A183" s="111" t="s">
        <v>344</v>
      </c>
      <c r="B183" s="115" t="s">
        <v>117</v>
      </c>
      <c r="C183" s="89" t="s">
        <v>156</v>
      </c>
      <c r="D183" s="89" t="s">
        <v>145</v>
      </c>
      <c r="E183" s="433" t="s">
        <v>204</v>
      </c>
      <c r="F183" s="498"/>
      <c r="G183" s="144" t="s">
        <v>181</v>
      </c>
      <c r="H183" s="89"/>
      <c r="I183" s="534">
        <f>I184</f>
        <v>0</v>
      </c>
      <c r="J183" s="163"/>
      <c r="K183" s="170"/>
      <c r="L183" s="645"/>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row>
    <row r="184" spans="1:39" s="171" customFormat="1" ht="56.25" hidden="1">
      <c r="A184" s="253" t="s">
        <v>343</v>
      </c>
      <c r="B184" s="710" t="s">
        <v>117</v>
      </c>
      <c r="C184" s="106" t="s">
        <v>156</v>
      </c>
      <c r="D184" s="106" t="s">
        <v>145</v>
      </c>
      <c r="E184" s="444" t="s">
        <v>205</v>
      </c>
      <c r="F184" s="571"/>
      <c r="G184" s="128" t="s">
        <v>181</v>
      </c>
      <c r="H184" s="106"/>
      <c r="I184" s="538">
        <f>I185+I187+I190</f>
        <v>0</v>
      </c>
      <c r="J184" s="163"/>
      <c r="K184" s="170"/>
      <c r="L184" s="645"/>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row>
    <row r="185" spans="1:39" s="171" customFormat="1" ht="93.75" hidden="1">
      <c r="A185" s="725" t="s">
        <v>346</v>
      </c>
      <c r="B185" s="706" t="s">
        <v>117</v>
      </c>
      <c r="C185" s="40" t="s">
        <v>156</v>
      </c>
      <c r="D185" s="196" t="s">
        <v>145</v>
      </c>
      <c r="E185" s="259" t="s">
        <v>205</v>
      </c>
      <c r="F185" s="561"/>
      <c r="G185" s="44" t="s">
        <v>345</v>
      </c>
      <c r="H185" s="197"/>
      <c r="I185" s="510">
        <f>+I186</f>
        <v>0</v>
      </c>
      <c r="J185" s="163"/>
      <c r="K185" s="170"/>
      <c r="L185" s="645"/>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row>
    <row r="186" spans="1:39" s="171" customFormat="1" ht="56.25" hidden="1">
      <c r="A186" s="107" t="s">
        <v>125</v>
      </c>
      <c r="B186" s="274" t="s">
        <v>117</v>
      </c>
      <c r="C186" s="73" t="s">
        <v>156</v>
      </c>
      <c r="D186" s="73" t="s">
        <v>145</v>
      </c>
      <c r="E186" s="445" t="s">
        <v>205</v>
      </c>
      <c r="F186" s="570"/>
      <c r="G186" s="254" t="s">
        <v>345</v>
      </c>
      <c r="H186" s="474" t="s">
        <v>120</v>
      </c>
      <c r="I186" s="539">
        <v>0</v>
      </c>
      <c r="J186" s="163"/>
      <c r="K186" s="170"/>
      <c r="L186" s="645"/>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row>
    <row r="187" spans="1:39" s="171" customFormat="1" ht="56.25" hidden="1">
      <c r="A187" s="725" t="s">
        <v>348</v>
      </c>
      <c r="B187" s="706" t="s">
        <v>117</v>
      </c>
      <c r="C187" s="40" t="s">
        <v>156</v>
      </c>
      <c r="D187" s="196" t="s">
        <v>145</v>
      </c>
      <c r="E187" s="259" t="s">
        <v>205</v>
      </c>
      <c r="F187" s="561"/>
      <c r="G187" s="44" t="s">
        <v>347</v>
      </c>
      <c r="H187" s="197"/>
      <c r="I187" s="510">
        <f>+I188+I189</f>
        <v>0</v>
      </c>
      <c r="J187" s="163"/>
      <c r="K187" s="170"/>
      <c r="L187" s="645"/>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row>
    <row r="188" spans="1:39" s="171" customFormat="1" ht="56.25" hidden="1">
      <c r="A188" s="107" t="s">
        <v>125</v>
      </c>
      <c r="B188" s="274" t="s">
        <v>117</v>
      </c>
      <c r="C188" s="73" t="s">
        <v>156</v>
      </c>
      <c r="D188" s="73" t="s">
        <v>145</v>
      </c>
      <c r="E188" s="445" t="s">
        <v>205</v>
      </c>
      <c r="F188" s="570"/>
      <c r="G188" s="254" t="s">
        <v>347</v>
      </c>
      <c r="H188" s="474" t="s">
        <v>120</v>
      </c>
      <c r="I188" s="539">
        <v>0</v>
      </c>
      <c r="J188" s="163"/>
      <c r="K188" s="170"/>
      <c r="L188" s="645"/>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row>
    <row r="189" spans="1:39" s="171" customFormat="1" ht="18.75" hidden="1">
      <c r="A189" s="107" t="s">
        <v>126</v>
      </c>
      <c r="B189" s="718" t="s">
        <v>117</v>
      </c>
      <c r="C189" s="73" t="s">
        <v>156</v>
      </c>
      <c r="D189" s="73" t="s">
        <v>145</v>
      </c>
      <c r="E189" s="445" t="s">
        <v>205</v>
      </c>
      <c r="F189" s="570"/>
      <c r="G189" s="254" t="s">
        <v>347</v>
      </c>
      <c r="H189" s="274" t="s">
        <v>127</v>
      </c>
      <c r="I189" s="525">
        <v>0</v>
      </c>
      <c r="J189" s="163"/>
      <c r="K189" s="170"/>
      <c r="L189" s="645"/>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row>
    <row r="190" spans="1:39" s="171" customFormat="1" ht="37.5" hidden="1">
      <c r="A190" s="725" t="s">
        <v>350</v>
      </c>
      <c r="B190" s="706" t="s">
        <v>117</v>
      </c>
      <c r="C190" s="40" t="s">
        <v>156</v>
      </c>
      <c r="D190" s="196" t="s">
        <v>145</v>
      </c>
      <c r="E190" s="259" t="s">
        <v>205</v>
      </c>
      <c r="F190" s="561"/>
      <c r="G190" s="44" t="s">
        <v>349</v>
      </c>
      <c r="H190" s="197"/>
      <c r="I190" s="510">
        <f>+I191+I192</f>
        <v>0</v>
      </c>
      <c r="J190" s="163"/>
      <c r="K190" s="170"/>
      <c r="L190" s="645"/>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row>
    <row r="191" spans="1:39" s="171" customFormat="1" ht="56.25" hidden="1">
      <c r="A191" s="107" t="s">
        <v>125</v>
      </c>
      <c r="B191" s="274" t="s">
        <v>117</v>
      </c>
      <c r="C191" s="73" t="s">
        <v>156</v>
      </c>
      <c r="D191" s="73" t="s">
        <v>145</v>
      </c>
      <c r="E191" s="445" t="s">
        <v>205</v>
      </c>
      <c r="F191" s="570"/>
      <c r="G191" s="254" t="s">
        <v>349</v>
      </c>
      <c r="H191" s="474" t="s">
        <v>120</v>
      </c>
      <c r="I191" s="539">
        <v>0</v>
      </c>
      <c r="J191" s="163"/>
      <c r="K191" s="170"/>
      <c r="L191" s="645"/>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row>
    <row r="192" spans="1:39" s="171" customFormat="1" ht="18.75" hidden="1">
      <c r="A192" s="107" t="s">
        <v>126</v>
      </c>
      <c r="B192" s="718" t="s">
        <v>117</v>
      </c>
      <c r="C192" s="73" t="s">
        <v>156</v>
      </c>
      <c r="D192" s="73" t="s">
        <v>145</v>
      </c>
      <c r="E192" s="445" t="s">
        <v>205</v>
      </c>
      <c r="F192" s="570"/>
      <c r="G192" s="254" t="s">
        <v>349</v>
      </c>
      <c r="H192" s="60" t="s">
        <v>127</v>
      </c>
      <c r="I192" s="511">
        <v>0</v>
      </c>
      <c r="J192" s="163"/>
      <c r="K192" s="170"/>
      <c r="L192" s="645"/>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row>
    <row r="193" spans="1:39" s="171" customFormat="1" ht="18.75" hidden="1">
      <c r="A193" s="110" t="s">
        <v>384</v>
      </c>
      <c r="B193" s="711" t="s">
        <v>117</v>
      </c>
      <c r="C193" s="70" t="s">
        <v>156</v>
      </c>
      <c r="D193" s="70" t="s">
        <v>156</v>
      </c>
      <c r="E193" s="55"/>
      <c r="F193" s="549"/>
      <c r="G193" s="56"/>
      <c r="H193" s="70"/>
      <c r="I193" s="537">
        <f>+I194+I201</f>
        <v>0</v>
      </c>
      <c r="J193" s="163"/>
      <c r="K193" s="170"/>
      <c r="L193" s="645"/>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row>
    <row r="194" spans="1:39" s="171" customFormat="1" ht="56.25" hidden="1">
      <c r="A194" s="111" t="s">
        <v>335</v>
      </c>
      <c r="B194" s="115" t="s">
        <v>117</v>
      </c>
      <c r="C194" s="89" t="s">
        <v>156</v>
      </c>
      <c r="D194" s="89" t="s">
        <v>118</v>
      </c>
      <c r="E194" s="433" t="s">
        <v>328</v>
      </c>
      <c r="F194" s="498"/>
      <c r="G194" s="144" t="s">
        <v>181</v>
      </c>
      <c r="H194" s="89"/>
      <c r="I194" s="534">
        <f>I198+I195</f>
        <v>0</v>
      </c>
      <c r="J194" s="163"/>
      <c r="K194" s="170"/>
      <c r="L194" s="645"/>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row>
    <row r="195" spans="1:39" s="171" customFormat="1" ht="75" hidden="1">
      <c r="A195" s="724" t="s">
        <v>338</v>
      </c>
      <c r="B195" s="705" t="s">
        <v>117</v>
      </c>
      <c r="C195" s="101" t="s">
        <v>156</v>
      </c>
      <c r="D195" s="192" t="s">
        <v>119</v>
      </c>
      <c r="E195" s="443" t="s">
        <v>193</v>
      </c>
      <c r="F195" s="568"/>
      <c r="G195" s="116" t="s">
        <v>181</v>
      </c>
      <c r="H195" s="193"/>
      <c r="I195" s="509">
        <f>+I196</f>
        <v>0</v>
      </c>
      <c r="J195" s="163"/>
      <c r="K195" s="170"/>
      <c r="L195" s="645"/>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row>
    <row r="196" spans="1:39" s="171" customFormat="1" ht="112.5" hidden="1">
      <c r="A196" s="725" t="s">
        <v>340</v>
      </c>
      <c r="B196" s="706" t="s">
        <v>117</v>
      </c>
      <c r="C196" s="40" t="s">
        <v>156</v>
      </c>
      <c r="D196" s="196" t="s">
        <v>119</v>
      </c>
      <c r="E196" s="259" t="s">
        <v>193</v>
      </c>
      <c r="F196" s="561"/>
      <c r="G196" s="44" t="s">
        <v>339</v>
      </c>
      <c r="H196" s="197"/>
      <c r="I196" s="510">
        <f>I197</f>
        <v>0</v>
      </c>
      <c r="J196" s="163"/>
      <c r="K196" s="170"/>
      <c r="L196" s="645"/>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row>
    <row r="197" spans="1:39" s="171" customFormat="1" ht="56.25" hidden="1">
      <c r="A197" s="107" t="s">
        <v>125</v>
      </c>
      <c r="B197" s="274" t="s">
        <v>117</v>
      </c>
      <c r="C197" s="73" t="s">
        <v>156</v>
      </c>
      <c r="D197" s="73" t="s">
        <v>119</v>
      </c>
      <c r="E197" s="445" t="s">
        <v>193</v>
      </c>
      <c r="F197" s="570"/>
      <c r="G197" s="254" t="s">
        <v>339</v>
      </c>
      <c r="H197" s="12" t="s">
        <v>120</v>
      </c>
      <c r="I197" s="518">
        <v>0</v>
      </c>
      <c r="J197" s="163"/>
      <c r="K197" s="170"/>
      <c r="L197" s="645"/>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row>
    <row r="198" spans="1:39" s="171" customFormat="1" ht="75" hidden="1">
      <c r="A198" s="253" t="s">
        <v>337</v>
      </c>
      <c r="B198" s="710" t="s">
        <v>117</v>
      </c>
      <c r="C198" s="106" t="s">
        <v>156</v>
      </c>
      <c r="D198" s="106" t="s">
        <v>118</v>
      </c>
      <c r="E198" s="444" t="s">
        <v>325</v>
      </c>
      <c r="F198" s="571"/>
      <c r="G198" s="128" t="s">
        <v>181</v>
      </c>
      <c r="H198" s="106"/>
      <c r="I198" s="538">
        <f>I199</f>
        <v>0</v>
      </c>
      <c r="J198" s="163"/>
      <c r="K198" s="170"/>
      <c r="L198" s="645"/>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row>
    <row r="199" spans="1:39" s="171" customFormat="1" ht="131.25" hidden="1">
      <c r="A199" s="725" t="s">
        <v>330</v>
      </c>
      <c r="B199" s="706" t="s">
        <v>117</v>
      </c>
      <c r="C199" s="40" t="s">
        <v>156</v>
      </c>
      <c r="D199" s="196" t="s">
        <v>118</v>
      </c>
      <c r="E199" s="259" t="s">
        <v>325</v>
      </c>
      <c r="F199" s="561"/>
      <c r="G199" s="44" t="s">
        <v>329</v>
      </c>
      <c r="H199" s="197"/>
      <c r="I199" s="510">
        <f>+I200</f>
        <v>0</v>
      </c>
      <c r="J199" s="163"/>
      <c r="K199" s="170"/>
      <c r="L199" s="645"/>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row>
    <row r="200" spans="1:39" s="171" customFormat="1" ht="56.25" hidden="1">
      <c r="A200" s="107" t="s">
        <v>125</v>
      </c>
      <c r="B200" s="274" t="s">
        <v>117</v>
      </c>
      <c r="C200" s="73" t="s">
        <v>156</v>
      </c>
      <c r="D200" s="73" t="s">
        <v>118</v>
      </c>
      <c r="E200" s="445" t="s">
        <v>325</v>
      </c>
      <c r="F200" s="570"/>
      <c r="G200" s="475" t="s">
        <v>329</v>
      </c>
      <c r="H200" s="12" t="s">
        <v>120</v>
      </c>
      <c r="I200" s="518">
        <v>0</v>
      </c>
      <c r="J200" s="163"/>
      <c r="K200" s="170"/>
      <c r="L200" s="645"/>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row>
    <row r="201" spans="1:39" s="171" customFormat="1" ht="18.75" hidden="1">
      <c r="A201" s="111" t="s">
        <v>344</v>
      </c>
      <c r="B201" s="115" t="s">
        <v>117</v>
      </c>
      <c r="C201" s="89" t="s">
        <v>156</v>
      </c>
      <c r="D201" s="89" t="s">
        <v>145</v>
      </c>
      <c r="E201" s="433" t="s">
        <v>204</v>
      </c>
      <c r="F201" s="498"/>
      <c r="G201" s="144" t="s">
        <v>181</v>
      </c>
      <c r="H201" s="89"/>
      <c r="I201" s="534">
        <f>I202</f>
        <v>0</v>
      </c>
      <c r="J201" s="163"/>
      <c r="K201" s="170"/>
      <c r="L201" s="645"/>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row>
    <row r="202" spans="1:39" s="171" customFormat="1" ht="56.25" hidden="1">
      <c r="A202" s="253" t="s">
        <v>343</v>
      </c>
      <c r="B202" s="710" t="s">
        <v>117</v>
      </c>
      <c r="C202" s="106" t="s">
        <v>156</v>
      </c>
      <c r="D202" s="106" t="s">
        <v>145</v>
      </c>
      <c r="E202" s="444" t="s">
        <v>205</v>
      </c>
      <c r="F202" s="571"/>
      <c r="G202" s="128" t="s">
        <v>181</v>
      </c>
      <c r="H202" s="106"/>
      <c r="I202" s="538">
        <f>I203+I205+I207</f>
        <v>0</v>
      </c>
      <c r="J202" s="163"/>
      <c r="K202" s="170"/>
      <c r="L202" s="645"/>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row>
    <row r="203" spans="1:39" s="171" customFormat="1" ht="93.75" hidden="1">
      <c r="A203" s="725" t="s">
        <v>346</v>
      </c>
      <c r="B203" s="706" t="s">
        <v>117</v>
      </c>
      <c r="C203" s="40" t="s">
        <v>156</v>
      </c>
      <c r="D203" s="196" t="s">
        <v>145</v>
      </c>
      <c r="E203" s="259" t="s">
        <v>205</v>
      </c>
      <c r="F203" s="561"/>
      <c r="G203" s="44" t="s">
        <v>345</v>
      </c>
      <c r="H203" s="197"/>
      <c r="I203" s="510">
        <f>+I204</f>
        <v>0</v>
      </c>
      <c r="J203" s="163"/>
      <c r="K203" s="170"/>
      <c r="L203" s="645"/>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row>
    <row r="204" spans="1:39" s="171" customFormat="1" ht="56.25" hidden="1">
      <c r="A204" s="107" t="s">
        <v>125</v>
      </c>
      <c r="B204" s="274" t="s">
        <v>117</v>
      </c>
      <c r="C204" s="73" t="s">
        <v>156</v>
      </c>
      <c r="D204" s="73" t="s">
        <v>145</v>
      </c>
      <c r="E204" s="445" t="s">
        <v>205</v>
      </c>
      <c r="F204" s="570"/>
      <c r="G204" s="254" t="s">
        <v>345</v>
      </c>
      <c r="H204" s="12" t="s">
        <v>120</v>
      </c>
      <c r="I204" s="518">
        <v>0</v>
      </c>
      <c r="J204" s="163"/>
      <c r="K204" s="170"/>
      <c r="L204" s="645"/>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row>
    <row r="205" spans="1:39" s="171" customFormat="1" ht="56.25" hidden="1">
      <c r="A205" s="725" t="s">
        <v>348</v>
      </c>
      <c r="B205" s="706" t="s">
        <v>117</v>
      </c>
      <c r="C205" s="40" t="s">
        <v>156</v>
      </c>
      <c r="D205" s="196" t="s">
        <v>145</v>
      </c>
      <c r="E205" s="259" t="s">
        <v>205</v>
      </c>
      <c r="F205" s="561"/>
      <c r="G205" s="44" t="s">
        <v>347</v>
      </c>
      <c r="H205" s="197"/>
      <c r="I205" s="510">
        <f>+I206</f>
        <v>0</v>
      </c>
      <c r="J205" s="163"/>
      <c r="K205" s="170"/>
      <c r="L205" s="645"/>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row>
    <row r="206" spans="1:39" s="171" customFormat="1" ht="56.25" hidden="1">
      <c r="A206" s="107" t="s">
        <v>125</v>
      </c>
      <c r="B206" s="274" t="s">
        <v>117</v>
      </c>
      <c r="C206" s="73" t="s">
        <v>156</v>
      </c>
      <c r="D206" s="73" t="s">
        <v>145</v>
      </c>
      <c r="E206" s="445" t="s">
        <v>205</v>
      </c>
      <c r="F206" s="570"/>
      <c r="G206" s="254" t="s">
        <v>347</v>
      </c>
      <c r="H206" s="12" t="s">
        <v>120</v>
      </c>
      <c r="I206" s="518">
        <v>0</v>
      </c>
      <c r="J206" s="163"/>
      <c r="K206" s="170"/>
      <c r="L206" s="645"/>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row>
    <row r="207" spans="1:39" s="171" customFormat="1" ht="37.5" hidden="1">
      <c r="A207" s="725" t="s">
        <v>350</v>
      </c>
      <c r="B207" s="706" t="s">
        <v>117</v>
      </c>
      <c r="C207" s="40" t="s">
        <v>156</v>
      </c>
      <c r="D207" s="196" t="s">
        <v>145</v>
      </c>
      <c r="E207" s="259" t="s">
        <v>205</v>
      </c>
      <c r="F207" s="561"/>
      <c r="G207" s="44" t="s">
        <v>349</v>
      </c>
      <c r="H207" s="197"/>
      <c r="I207" s="510">
        <f>+I208</f>
        <v>0</v>
      </c>
      <c r="J207" s="163"/>
      <c r="K207" s="170"/>
      <c r="L207" s="645"/>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row>
    <row r="208" spans="1:39" s="171" customFormat="1" ht="56.25" hidden="1">
      <c r="A208" s="107" t="s">
        <v>125</v>
      </c>
      <c r="B208" s="274" t="s">
        <v>117</v>
      </c>
      <c r="C208" s="73" t="s">
        <v>156</v>
      </c>
      <c r="D208" s="73" t="s">
        <v>145</v>
      </c>
      <c r="E208" s="445" t="s">
        <v>205</v>
      </c>
      <c r="F208" s="570"/>
      <c r="G208" s="254" t="s">
        <v>349</v>
      </c>
      <c r="H208" s="12" t="s">
        <v>120</v>
      </c>
      <c r="I208" s="518">
        <v>0</v>
      </c>
      <c r="J208" s="163"/>
      <c r="K208" s="170"/>
      <c r="L208" s="645"/>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row>
    <row r="209" spans="1:39" s="171" customFormat="1" ht="18.75">
      <c r="A209" s="94" t="s">
        <v>169</v>
      </c>
      <c r="B209" s="598" t="s">
        <v>117</v>
      </c>
      <c r="C209" s="20" t="s">
        <v>134</v>
      </c>
      <c r="D209" s="95"/>
      <c r="E209" s="448"/>
      <c r="F209" s="598"/>
      <c r="G209" s="161"/>
      <c r="H209" s="257"/>
      <c r="I209" s="541">
        <f>+I210</f>
        <v>40000</v>
      </c>
      <c r="J209" s="163"/>
      <c r="K209" s="170"/>
      <c r="L209" s="645"/>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row>
    <row r="210" spans="1:39" s="171" customFormat="1" ht="18.75">
      <c r="A210" s="42" t="s">
        <v>170</v>
      </c>
      <c r="B210" s="556" t="s">
        <v>117</v>
      </c>
      <c r="C210" s="22" t="s">
        <v>134</v>
      </c>
      <c r="D210" s="96" t="s">
        <v>134</v>
      </c>
      <c r="E210" s="449"/>
      <c r="F210" s="556"/>
      <c r="G210" s="162"/>
      <c r="H210" s="258"/>
      <c r="I210" s="512">
        <f>+I211</f>
        <v>40000</v>
      </c>
      <c r="J210" s="163"/>
      <c r="K210" s="170"/>
      <c r="L210" s="645"/>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row>
    <row r="211" spans="1:39" s="171" customFormat="1" ht="56.25">
      <c r="A211" s="61" t="s">
        <v>631</v>
      </c>
      <c r="B211" s="550" t="s">
        <v>117</v>
      </c>
      <c r="C211" s="87" t="s">
        <v>134</v>
      </c>
      <c r="D211" s="214" t="s">
        <v>134</v>
      </c>
      <c r="E211" s="421" t="s">
        <v>196</v>
      </c>
      <c r="F211" s="555" t="s">
        <v>395</v>
      </c>
      <c r="G211" s="2" t="s">
        <v>397</v>
      </c>
      <c r="H211" s="215"/>
      <c r="I211" s="529">
        <f>+I212</f>
        <v>40000</v>
      </c>
      <c r="J211" s="163"/>
      <c r="K211" s="170"/>
      <c r="L211" s="645"/>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row>
    <row r="212" spans="1:39" s="171" customFormat="1" ht="75">
      <c r="A212" s="734" t="s">
        <v>632</v>
      </c>
      <c r="B212" s="560" t="s">
        <v>117</v>
      </c>
      <c r="C212" s="79" t="s">
        <v>134</v>
      </c>
      <c r="D212" s="217" t="s">
        <v>134</v>
      </c>
      <c r="E212" s="450" t="s">
        <v>171</v>
      </c>
      <c r="F212" s="551" t="s">
        <v>395</v>
      </c>
      <c r="G212" s="3" t="s">
        <v>397</v>
      </c>
      <c r="H212" s="212"/>
      <c r="I212" s="530">
        <f>I213</f>
        <v>40000</v>
      </c>
      <c r="J212" s="163"/>
      <c r="K212" s="170"/>
      <c r="L212" s="645"/>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row>
    <row r="213" spans="1:39" s="171" customFormat="1" ht="18.75">
      <c r="A213" s="735" t="s">
        <v>428</v>
      </c>
      <c r="B213" s="590"/>
      <c r="C213" s="579" t="s">
        <v>134</v>
      </c>
      <c r="D213" s="580" t="s">
        <v>134</v>
      </c>
      <c r="E213" s="637" t="s">
        <v>429</v>
      </c>
      <c r="F213" s="638" t="s">
        <v>118</v>
      </c>
      <c r="G213" s="639" t="s">
        <v>430</v>
      </c>
      <c r="H213" s="581"/>
      <c r="I213" s="603">
        <f>I214</f>
        <v>40000</v>
      </c>
      <c r="J213" s="163"/>
      <c r="K213" s="170"/>
      <c r="L213" s="645"/>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row>
    <row r="214" spans="1:39" s="171" customFormat="1" ht="18.75">
      <c r="A214" s="83" t="s">
        <v>197</v>
      </c>
      <c r="B214" s="561" t="s">
        <v>117</v>
      </c>
      <c r="C214" s="32" t="s">
        <v>134</v>
      </c>
      <c r="D214" s="259" t="s">
        <v>134</v>
      </c>
      <c r="E214" s="451" t="s">
        <v>171</v>
      </c>
      <c r="F214" s="552" t="s">
        <v>118</v>
      </c>
      <c r="G214" s="31" t="s">
        <v>430</v>
      </c>
      <c r="H214" s="213"/>
      <c r="I214" s="524">
        <f>+I215</f>
        <v>40000</v>
      </c>
      <c r="J214" s="163"/>
      <c r="K214" s="170"/>
      <c r="L214" s="645"/>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row>
    <row r="215" spans="1:39" s="171" customFormat="1" ht="18.75">
      <c r="A215" s="25" t="s">
        <v>126</v>
      </c>
      <c r="B215" s="398" t="s">
        <v>117</v>
      </c>
      <c r="C215" s="260" t="s">
        <v>134</v>
      </c>
      <c r="D215" s="261" t="s">
        <v>134</v>
      </c>
      <c r="E215" s="452" t="s">
        <v>171</v>
      </c>
      <c r="F215" s="553" t="s">
        <v>118</v>
      </c>
      <c r="G215" s="4" t="s">
        <v>430</v>
      </c>
      <c r="H215" s="262" t="s">
        <v>127</v>
      </c>
      <c r="I215" s="526">
        <v>40000</v>
      </c>
      <c r="J215" s="163"/>
      <c r="K215" s="170"/>
      <c r="L215" s="645"/>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row>
    <row r="216" spans="1:39" s="171" customFormat="1" ht="18.75">
      <c r="A216" s="123" t="s">
        <v>159</v>
      </c>
      <c r="B216" s="181" t="s">
        <v>117</v>
      </c>
      <c r="C216" s="124" t="s">
        <v>160</v>
      </c>
      <c r="D216" s="124"/>
      <c r="E216" s="92"/>
      <c r="F216" s="548"/>
      <c r="G216" s="93"/>
      <c r="H216" s="124"/>
      <c r="I216" s="506">
        <f>+I217+I240</f>
        <v>5167475.6</v>
      </c>
      <c r="J216" s="163"/>
      <c r="K216" s="170"/>
      <c r="L216" s="645"/>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row>
    <row r="217" spans="1:9" ht="18.75">
      <c r="A217" s="41" t="s">
        <v>161</v>
      </c>
      <c r="B217" s="186" t="s">
        <v>117</v>
      </c>
      <c r="C217" s="182" t="s">
        <v>160</v>
      </c>
      <c r="D217" s="182" t="s">
        <v>118</v>
      </c>
      <c r="E217" s="104"/>
      <c r="F217" s="554"/>
      <c r="G217" s="105"/>
      <c r="H217" s="182"/>
      <c r="I217" s="507">
        <f>+I218</f>
        <v>5167475.6</v>
      </c>
    </row>
    <row r="218" spans="1:9" ht="56.25">
      <c r="A218" s="263" t="s">
        <v>624</v>
      </c>
      <c r="B218" s="215" t="s">
        <v>117</v>
      </c>
      <c r="C218" s="87" t="s">
        <v>160</v>
      </c>
      <c r="D218" s="87" t="s">
        <v>118</v>
      </c>
      <c r="E218" s="433" t="s">
        <v>180</v>
      </c>
      <c r="F218" s="498" t="s">
        <v>395</v>
      </c>
      <c r="G218" s="144" t="s">
        <v>397</v>
      </c>
      <c r="H218" s="264"/>
      <c r="I218" s="514">
        <f>+I219+I231</f>
        <v>5167475.6</v>
      </c>
    </row>
    <row r="219" spans="1:9" ht="56.25">
      <c r="A219" s="49" t="s">
        <v>625</v>
      </c>
      <c r="B219" s="212" t="s">
        <v>117</v>
      </c>
      <c r="C219" s="79" t="s">
        <v>160</v>
      </c>
      <c r="D219" s="79" t="s">
        <v>118</v>
      </c>
      <c r="E219" s="444" t="s">
        <v>182</v>
      </c>
      <c r="F219" s="571" t="s">
        <v>395</v>
      </c>
      <c r="G219" s="128" t="s">
        <v>397</v>
      </c>
      <c r="H219" s="79"/>
      <c r="I219" s="516">
        <f>I220</f>
        <v>5167475.6</v>
      </c>
    </row>
    <row r="220" spans="1:9" ht="18.75">
      <c r="A220" s="600" t="s">
        <v>431</v>
      </c>
      <c r="B220" s="581" t="s">
        <v>117</v>
      </c>
      <c r="C220" s="579" t="s">
        <v>160</v>
      </c>
      <c r="D220" s="580" t="s">
        <v>118</v>
      </c>
      <c r="E220" s="640" t="s">
        <v>182</v>
      </c>
      <c r="F220" s="641" t="s">
        <v>118</v>
      </c>
      <c r="G220" s="642" t="s">
        <v>403</v>
      </c>
      <c r="H220" s="581"/>
      <c r="I220" s="582">
        <f>I221+I225+I227+I229</f>
        <v>5167475.6</v>
      </c>
    </row>
    <row r="221" spans="1:9" ht="18.75">
      <c r="A221" s="83" t="s">
        <v>184</v>
      </c>
      <c r="B221" s="213" t="s">
        <v>117</v>
      </c>
      <c r="C221" s="32" t="s">
        <v>160</v>
      </c>
      <c r="D221" s="259" t="s">
        <v>118</v>
      </c>
      <c r="E221" s="436" t="s">
        <v>182</v>
      </c>
      <c r="F221" s="564" t="s">
        <v>118</v>
      </c>
      <c r="G221" s="265" t="s">
        <v>403</v>
      </c>
      <c r="H221" s="213"/>
      <c r="I221" s="517">
        <f>SUM(I222:I224)</f>
        <v>3515475.6</v>
      </c>
    </row>
    <row r="222" spans="1:9" ht="56.25">
      <c r="A222" s="121" t="s">
        <v>125</v>
      </c>
      <c r="B222" s="274" t="s">
        <v>117</v>
      </c>
      <c r="C222" s="12" t="s">
        <v>160</v>
      </c>
      <c r="D222" s="12" t="s">
        <v>118</v>
      </c>
      <c r="E222" s="435" t="s">
        <v>182</v>
      </c>
      <c r="F222" s="565" t="s">
        <v>118</v>
      </c>
      <c r="G222" s="266" t="s">
        <v>403</v>
      </c>
      <c r="H222" s="12" t="s">
        <v>120</v>
      </c>
      <c r="I222" s="518">
        <v>1229608.8</v>
      </c>
    </row>
    <row r="223" spans="1:9" ht="18.75">
      <c r="A223" s="25" t="s">
        <v>126</v>
      </c>
      <c r="B223" s="398" t="s">
        <v>117</v>
      </c>
      <c r="C223" s="12" t="s">
        <v>160</v>
      </c>
      <c r="D223" s="12" t="s">
        <v>118</v>
      </c>
      <c r="E223" s="435" t="s">
        <v>182</v>
      </c>
      <c r="F223" s="565" t="s">
        <v>118</v>
      </c>
      <c r="G223" s="266" t="s">
        <v>403</v>
      </c>
      <c r="H223" s="12" t="s">
        <v>127</v>
      </c>
      <c r="I223" s="518">
        <f>1345055.3+17950+255740+10010+62600+245651.5+83300</f>
        <v>2020306.8</v>
      </c>
    </row>
    <row r="224" spans="1:9" ht="18.75">
      <c r="A224" s="25" t="s">
        <v>128</v>
      </c>
      <c r="B224" s="398" t="s">
        <v>117</v>
      </c>
      <c r="C224" s="12" t="s">
        <v>160</v>
      </c>
      <c r="D224" s="12" t="s">
        <v>118</v>
      </c>
      <c r="E224" s="435" t="s">
        <v>182</v>
      </c>
      <c r="F224" s="565" t="s">
        <v>118</v>
      </c>
      <c r="G224" s="266" t="s">
        <v>403</v>
      </c>
      <c r="H224" s="12" t="s">
        <v>129</v>
      </c>
      <c r="I224" s="518">
        <v>265560</v>
      </c>
    </row>
    <row r="225" spans="1:9" ht="18.75">
      <c r="A225" s="736" t="s">
        <v>436</v>
      </c>
      <c r="B225" s="668" t="s">
        <v>117</v>
      </c>
      <c r="C225" s="477" t="s">
        <v>386</v>
      </c>
      <c r="D225" s="477" t="s">
        <v>387</v>
      </c>
      <c r="E225" s="478" t="s">
        <v>182</v>
      </c>
      <c r="F225" s="574" t="s">
        <v>118</v>
      </c>
      <c r="G225" s="479" t="s">
        <v>437</v>
      </c>
      <c r="H225" s="477"/>
      <c r="I225" s="542">
        <f>I226</f>
        <v>152000</v>
      </c>
    </row>
    <row r="226" spans="1:9" ht="18.75">
      <c r="A226" s="121" t="s">
        <v>126</v>
      </c>
      <c r="B226" s="274" t="s">
        <v>117</v>
      </c>
      <c r="C226" s="12" t="s">
        <v>386</v>
      </c>
      <c r="D226" s="12" t="s">
        <v>387</v>
      </c>
      <c r="E226" s="437" t="s">
        <v>182</v>
      </c>
      <c r="F226" s="563" t="s">
        <v>118</v>
      </c>
      <c r="G226" s="643" t="s">
        <v>437</v>
      </c>
      <c r="H226" s="12" t="s">
        <v>127</v>
      </c>
      <c r="I226" s="518">
        <v>152000</v>
      </c>
    </row>
    <row r="227" spans="1:9" ht="18.75">
      <c r="A227" s="736" t="s">
        <v>433</v>
      </c>
      <c r="B227" s="668" t="s">
        <v>117</v>
      </c>
      <c r="C227" s="477" t="s">
        <v>386</v>
      </c>
      <c r="D227" s="477" t="s">
        <v>387</v>
      </c>
      <c r="E227" s="478" t="s">
        <v>182</v>
      </c>
      <c r="F227" s="574" t="s">
        <v>118</v>
      </c>
      <c r="G227" s="479" t="s">
        <v>434</v>
      </c>
      <c r="H227" s="477"/>
      <c r="I227" s="542">
        <f>I228</f>
        <v>1500000</v>
      </c>
    </row>
    <row r="228" spans="1:9" ht="18.75">
      <c r="A228" s="121" t="s">
        <v>126</v>
      </c>
      <c r="B228" s="274" t="s">
        <v>117</v>
      </c>
      <c r="C228" s="12" t="s">
        <v>386</v>
      </c>
      <c r="D228" s="12" t="s">
        <v>387</v>
      </c>
      <c r="E228" s="437" t="s">
        <v>182</v>
      </c>
      <c r="F228" s="563" t="s">
        <v>118</v>
      </c>
      <c r="G228" s="643" t="s">
        <v>434</v>
      </c>
      <c r="H228" s="12" t="s">
        <v>127</v>
      </c>
      <c r="I228" s="518">
        <v>1500000</v>
      </c>
    </row>
    <row r="229" spans="1:9" ht="18.75" hidden="1">
      <c r="A229" s="736" t="s">
        <v>432</v>
      </c>
      <c r="B229" s="668" t="s">
        <v>117</v>
      </c>
      <c r="C229" s="477" t="s">
        <v>386</v>
      </c>
      <c r="D229" s="477" t="s">
        <v>387</v>
      </c>
      <c r="E229" s="478" t="s">
        <v>182</v>
      </c>
      <c r="F229" s="574" t="s">
        <v>118</v>
      </c>
      <c r="G229" s="479" t="s">
        <v>435</v>
      </c>
      <c r="H229" s="477"/>
      <c r="I229" s="542">
        <f>I230</f>
        <v>0</v>
      </c>
    </row>
    <row r="230" spans="1:9" ht="56.25" hidden="1">
      <c r="A230" s="121" t="s">
        <v>125</v>
      </c>
      <c r="B230" s="274" t="s">
        <v>117</v>
      </c>
      <c r="C230" s="12" t="s">
        <v>386</v>
      </c>
      <c r="D230" s="12" t="s">
        <v>387</v>
      </c>
      <c r="E230" s="437" t="s">
        <v>182</v>
      </c>
      <c r="F230" s="563" t="s">
        <v>118</v>
      </c>
      <c r="G230" s="643" t="s">
        <v>435</v>
      </c>
      <c r="H230" s="12" t="s">
        <v>120</v>
      </c>
      <c r="I230" s="518">
        <v>0</v>
      </c>
    </row>
    <row r="231" spans="1:9" ht="56.25" hidden="1">
      <c r="A231" s="49" t="s">
        <v>626</v>
      </c>
      <c r="B231" s="212" t="s">
        <v>117</v>
      </c>
      <c r="C231" s="79" t="s">
        <v>160</v>
      </c>
      <c r="D231" s="79" t="s">
        <v>118</v>
      </c>
      <c r="E231" s="444" t="s">
        <v>354</v>
      </c>
      <c r="F231" s="571"/>
      <c r="G231" s="128" t="s">
        <v>181</v>
      </c>
      <c r="H231" s="79"/>
      <c r="I231" s="516">
        <f>I232</f>
        <v>0</v>
      </c>
    </row>
    <row r="232" spans="1:9" ht="18.75" hidden="1">
      <c r="A232" s="600" t="s">
        <v>438</v>
      </c>
      <c r="B232" s="581" t="s">
        <v>117</v>
      </c>
      <c r="C232" s="579" t="s">
        <v>160</v>
      </c>
      <c r="D232" s="580" t="s">
        <v>118</v>
      </c>
      <c r="E232" s="640" t="s">
        <v>354</v>
      </c>
      <c r="F232" s="641" t="s">
        <v>118</v>
      </c>
      <c r="G232" s="642" t="s">
        <v>403</v>
      </c>
      <c r="H232" s="581"/>
      <c r="I232" s="582">
        <f>I233+I238</f>
        <v>0</v>
      </c>
    </row>
    <row r="233" spans="1:9" ht="18.75" hidden="1">
      <c r="A233" s="83" t="s">
        <v>184</v>
      </c>
      <c r="B233" s="213" t="s">
        <v>117</v>
      </c>
      <c r="C233" s="32" t="s">
        <v>160</v>
      </c>
      <c r="D233" s="259" t="s">
        <v>118</v>
      </c>
      <c r="E233" s="436" t="s">
        <v>354</v>
      </c>
      <c r="F233" s="564" t="s">
        <v>118</v>
      </c>
      <c r="G233" s="265" t="s">
        <v>403</v>
      </c>
      <c r="H233" s="213"/>
      <c r="I233" s="517">
        <f>SUM(I234:I236)</f>
        <v>0</v>
      </c>
    </row>
    <row r="234" spans="1:9" ht="56.25" hidden="1">
      <c r="A234" s="121" t="s">
        <v>125</v>
      </c>
      <c r="B234" s="274" t="s">
        <v>117</v>
      </c>
      <c r="C234" s="12" t="s">
        <v>160</v>
      </c>
      <c r="D234" s="12" t="s">
        <v>118</v>
      </c>
      <c r="E234" s="435" t="s">
        <v>182</v>
      </c>
      <c r="F234" s="565"/>
      <c r="G234" s="266" t="s">
        <v>183</v>
      </c>
      <c r="H234" s="12" t="s">
        <v>120</v>
      </c>
      <c r="I234" s="518">
        <v>0</v>
      </c>
    </row>
    <row r="235" spans="1:9" ht="18.75" hidden="1">
      <c r="A235" s="25" t="s">
        <v>126</v>
      </c>
      <c r="B235" s="398" t="s">
        <v>117</v>
      </c>
      <c r="C235" s="12" t="s">
        <v>160</v>
      </c>
      <c r="D235" s="12" t="s">
        <v>118</v>
      </c>
      <c r="E235" s="435" t="s">
        <v>354</v>
      </c>
      <c r="F235" s="565" t="s">
        <v>118</v>
      </c>
      <c r="G235" s="266" t="s">
        <v>403</v>
      </c>
      <c r="H235" s="12" t="s">
        <v>127</v>
      </c>
      <c r="I235" s="518">
        <v>0</v>
      </c>
    </row>
    <row r="236" spans="1:9" ht="18.75" hidden="1">
      <c r="A236" s="25" t="s">
        <v>128</v>
      </c>
      <c r="B236" s="398" t="s">
        <v>117</v>
      </c>
      <c r="C236" s="12" t="s">
        <v>160</v>
      </c>
      <c r="D236" s="12" t="s">
        <v>118</v>
      </c>
      <c r="E236" s="435" t="s">
        <v>354</v>
      </c>
      <c r="F236" s="565" t="s">
        <v>118</v>
      </c>
      <c r="G236" s="266" t="s">
        <v>403</v>
      </c>
      <c r="H236" s="12" t="s">
        <v>129</v>
      </c>
      <c r="I236" s="518">
        <v>0</v>
      </c>
    </row>
    <row r="237" spans="1:9" ht="18.75" hidden="1">
      <c r="A237" s="25"/>
      <c r="B237" s="398" t="s">
        <v>117</v>
      </c>
      <c r="C237" s="12"/>
      <c r="D237" s="12"/>
      <c r="E237" s="435"/>
      <c r="F237" s="570"/>
      <c r="G237" s="4"/>
      <c r="H237" s="12"/>
      <c r="I237" s="518"/>
    </row>
    <row r="238" spans="1:9" ht="56.25" hidden="1">
      <c r="A238" s="725" t="s">
        <v>353</v>
      </c>
      <c r="B238" s="719" t="s">
        <v>117</v>
      </c>
      <c r="C238" s="32" t="s">
        <v>160</v>
      </c>
      <c r="D238" s="259" t="s">
        <v>118</v>
      </c>
      <c r="E238" s="220" t="s">
        <v>354</v>
      </c>
      <c r="F238" s="552" t="s">
        <v>118</v>
      </c>
      <c r="G238" s="31" t="s">
        <v>439</v>
      </c>
      <c r="H238" s="40"/>
      <c r="I238" s="510">
        <f>+I239</f>
        <v>0</v>
      </c>
    </row>
    <row r="239" spans="1:9" ht="56.25" hidden="1">
      <c r="A239" s="121" t="s">
        <v>125</v>
      </c>
      <c r="B239" s="274" t="s">
        <v>117</v>
      </c>
      <c r="C239" s="12" t="s">
        <v>160</v>
      </c>
      <c r="D239" s="12" t="s">
        <v>118</v>
      </c>
      <c r="E239" s="435" t="s">
        <v>354</v>
      </c>
      <c r="F239" s="565" t="s">
        <v>118</v>
      </c>
      <c r="G239" s="266" t="s">
        <v>439</v>
      </c>
      <c r="H239" s="12" t="s">
        <v>120</v>
      </c>
      <c r="I239" s="518">
        <v>0</v>
      </c>
    </row>
    <row r="240" spans="1:9" ht="18.75" hidden="1">
      <c r="A240" s="41" t="s">
        <v>358</v>
      </c>
      <c r="B240" s="186" t="s">
        <v>117</v>
      </c>
      <c r="C240" s="182" t="s">
        <v>160</v>
      </c>
      <c r="D240" s="182" t="s">
        <v>124</v>
      </c>
      <c r="E240" s="104"/>
      <c r="F240" s="554"/>
      <c r="G240" s="105"/>
      <c r="H240" s="182"/>
      <c r="I240" s="507">
        <f>+I241</f>
        <v>0</v>
      </c>
    </row>
    <row r="241" spans="1:9" ht="56.25" hidden="1">
      <c r="A241" s="263" t="s">
        <v>285</v>
      </c>
      <c r="B241" s="215"/>
      <c r="C241" s="87" t="s">
        <v>160</v>
      </c>
      <c r="D241" s="87" t="s">
        <v>124</v>
      </c>
      <c r="E241" s="433" t="s">
        <v>180</v>
      </c>
      <c r="F241" s="498"/>
      <c r="G241" s="144" t="s">
        <v>181</v>
      </c>
      <c r="H241" s="264"/>
      <c r="I241" s="514">
        <f>+I242</f>
        <v>0</v>
      </c>
    </row>
    <row r="242" spans="1:9" ht="75" hidden="1">
      <c r="A242" s="49" t="s">
        <v>360</v>
      </c>
      <c r="B242" s="212"/>
      <c r="C242" s="79" t="s">
        <v>160</v>
      </c>
      <c r="D242" s="79" t="s">
        <v>124</v>
      </c>
      <c r="E242" s="444" t="s">
        <v>359</v>
      </c>
      <c r="F242" s="571"/>
      <c r="G242" s="128" t="s">
        <v>181</v>
      </c>
      <c r="H242" s="79"/>
      <c r="I242" s="516">
        <f>I243</f>
        <v>0</v>
      </c>
    </row>
    <row r="243" spans="1:9" ht="93.75" hidden="1">
      <c r="A243" s="83" t="s">
        <v>362</v>
      </c>
      <c r="B243" s="213" t="s">
        <v>117</v>
      </c>
      <c r="C243" s="32" t="s">
        <v>160</v>
      </c>
      <c r="D243" s="259" t="s">
        <v>124</v>
      </c>
      <c r="E243" s="436" t="s">
        <v>359</v>
      </c>
      <c r="F243" s="564"/>
      <c r="G243" s="265" t="s">
        <v>361</v>
      </c>
      <c r="H243" s="213"/>
      <c r="I243" s="517">
        <f>SUM(I244:I244)</f>
        <v>0</v>
      </c>
    </row>
    <row r="244" spans="1:9" ht="56.25" hidden="1">
      <c r="A244" s="121" t="s">
        <v>125</v>
      </c>
      <c r="B244" s="274" t="s">
        <v>117</v>
      </c>
      <c r="C244" s="12" t="s">
        <v>160</v>
      </c>
      <c r="D244" s="12" t="s">
        <v>124</v>
      </c>
      <c r="E244" s="435" t="s">
        <v>359</v>
      </c>
      <c r="F244" s="565"/>
      <c r="G244" s="266" t="s">
        <v>361</v>
      </c>
      <c r="H244" s="12" t="s">
        <v>120</v>
      </c>
      <c r="I244" s="518">
        <v>0</v>
      </c>
    </row>
    <row r="245" spans="1:9" ht="18.75" hidden="1">
      <c r="A245" s="123" t="s">
        <v>162</v>
      </c>
      <c r="B245" s="181" t="s">
        <v>117</v>
      </c>
      <c r="C245" s="122">
        <v>10</v>
      </c>
      <c r="D245" s="122"/>
      <c r="E245" s="92"/>
      <c r="F245" s="548"/>
      <c r="G245" s="93"/>
      <c r="H245" s="124"/>
      <c r="I245" s="506">
        <f>+I246+I251</f>
        <v>0</v>
      </c>
    </row>
    <row r="246" spans="1:9" ht="18.75" hidden="1">
      <c r="A246" s="41" t="s">
        <v>163</v>
      </c>
      <c r="B246" s="186" t="s">
        <v>117</v>
      </c>
      <c r="C246" s="108">
        <v>10</v>
      </c>
      <c r="D246" s="70" t="s">
        <v>118</v>
      </c>
      <c r="E246" s="104"/>
      <c r="F246" s="554"/>
      <c r="G246" s="105"/>
      <c r="H246" s="70"/>
      <c r="I246" s="507">
        <f>I247</f>
        <v>0</v>
      </c>
    </row>
    <row r="247" spans="1:9" ht="56.25" hidden="1">
      <c r="A247" s="737" t="s">
        <v>176</v>
      </c>
      <c r="B247" s="145" t="s">
        <v>117</v>
      </c>
      <c r="C247" s="142">
        <v>10</v>
      </c>
      <c r="D247" s="143" t="s">
        <v>118</v>
      </c>
      <c r="E247" s="433" t="s">
        <v>187</v>
      </c>
      <c r="F247" s="498"/>
      <c r="G247" s="144" t="s">
        <v>181</v>
      </c>
      <c r="H247" s="145"/>
      <c r="I247" s="514">
        <f>I248</f>
        <v>0</v>
      </c>
    </row>
    <row r="248" spans="1:9" ht="56.25" hidden="1">
      <c r="A248" s="150" t="s">
        <v>177</v>
      </c>
      <c r="B248" s="669" t="s">
        <v>117</v>
      </c>
      <c r="C248" s="57">
        <v>10</v>
      </c>
      <c r="D248" s="127" t="s">
        <v>118</v>
      </c>
      <c r="E248" s="444" t="s">
        <v>188</v>
      </c>
      <c r="F248" s="571"/>
      <c r="G248" s="128" t="s">
        <v>181</v>
      </c>
      <c r="H248" s="129"/>
      <c r="I248" s="516">
        <f>I249</f>
        <v>0</v>
      </c>
    </row>
    <row r="249" spans="1:9" ht="18.75" hidden="1">
      <c r="A249" s="90" t="s">
        <v>164</v>
      </c>
      <c r="B249" s="670" t="s">
        <v>117</v>
      </c>
      <c r="C249" s="133">
        <v>10</v>
      </c>
      <c r="D249" s="134" t="s">
        <v>118</v>
      </c>
      <c r="E249" s="453" t="s">
        <v>188</v>
      </c>
      <c r="F249" s="575"/>
      <c r="G249" s="135" t="s">
        <v>189</v>
      </c>
      <c r="H249" s="136"/>
      <c r="I249" s="517">
        <f>I250</f>
        <v>0</v>
      </c>
    </row>
    <row r="250" spans="1:9" ht="18.75" hidden="1">
      <c r="A250" s="107" t="s">
        <v>165</v>
      </c>
      <c r="B250" s="671" t="s">
        <v>117</v>
      </c>
      <c r="C250" s="58">
        <v>10</v>
      </c>
      <c r="D250" s="130" t="s">
        <v>118</v>
      </c>
      <c r="E250" s="437" t="s">
        <v>188</v>
      </c>
      <c r="F250" s="563"/>
      <c r="G250" s="131" t="s">
        <v>189</v>
      </c>
      <c r="H250" s="132" t="s">
        <v>166</v>
      </c>
      <c r="I250" s="518"/>
    </row>
    <row r="251" spans="1:9" ht="18.75" hidden="1">
      <c r="A251" s="738" t="s">
        <v>167</v>
      </c>
      <c r="B251" s="720" t="s">
        <v>117</v>
      </c>
      <c r="C251" s="137">
        <v>10</v>
      </c>
      <c r="D251" s="139" t="s">
        <v>145</v>
      </c>
      <c r="E251" s="454"/>
      <c r="F251" s="576"/>
      <c r="G251" s="147"/>
      <c r="H251" s="267"/>
      <c r="I251" s="507">
        <f>I252</f>
        <v>0</v>
      </c>
    </row>
    <row r="252" spans="1:9" ht="56.25" hidden="1">
      <c r="A252" s="737" t="s">
        <v>286</v>
      </c>
      <c r="B252" s="721" t="s">
        <v>117</v>
      </c>
      <c r="C252" s="146">
        <v>10</v>
      </c>
      <c r="D252" s="146" t="s">
        <v>145</v>
      </c>
      <c r="E252" s="433" t="s">
        <v>187</v>
      </c>
      <c r="F252" s="498"/>
      <c r="G252" s="144" t="s">
        <v>181</v>
      </c>
      <c r="H252" s="187"/>
      <c r="I252" s="514">
        <f>I256+I253</f>
        <v>0</v>
      </c>
    </row>
    <row r="253" spans="1:9" ht="56.25" hidden="1">
      <c r="A253" s="150" t="s">
        <v>355</v>
      </c>
      <c r="B253" s="672" t="s">
        <v>117</v>
      </c>
      <c r="C253" s="148" t="s">
        <v>168</v>
      </c>
      <c r="D253" s="140" t="s">
        <v>145</v>
      </c>
      <c r="E253" s="444" t="s">
        <v>188</v>
      </c>
      <c r="F253" s="571"/>
      <c r="G253" s="128" t="s">
        <v>181</v>
      </c>
      <c r="H253" s="268"/>
      <c r="I253" s="516">
        <f>I254</f>
        <v>0</v>
      </c>
    </row>
    <row r="254" spans="1:9" ht="18.75" hidden="1">
      <c r="A254" s="90" t="s">
        <v>356</v>
      </c>
      <c r="B254" s="659" t="s">
        <v>117</v>
      </c>
      <c r="C254" s="152" t="s">
        <v>168</v>
      </c>
      <c r="D254" s="153" t="s">
        <v>145</v>
      </c>
      <c r="E254" s="453" t="s">
        <v>188</v>
      </c>
      <c r="F254" s="575"/>
      <c r="G254" s="135" t="s">
        <v>357</v>
      </c>
      <c r="H254" s="269"/>
      <c r="I254" s="517">
        <f>I255</f>
        <v>0</v>
      </c>
    </row>
    <row r="255" spans="1:9" ht="18.75" hidden="1">
      <c r="A255" s="107" t="s">
        <v>165</v>
      </c>
      <c r="B255" s="671" t="s">
        <v>117</v>
      </c>
      <c r="C255" s="154" t="s">
        <v>168</v>
      </c>
      <c r="D255" s="154" t="s">
        <v>145</v>
      </c>
      <c r="E255" s="437" t="s">
        <v>188</v>
      </c>
      <c r="F255" s="563"/>
      <c r="G255" s="131" t="s">
        <v>357</v>
      </c>
      <c r="H255" s="17" t="s">
        <v>166</v>
      </c>
      <c r="I255" s="518">
        <v>0</v>
      </c>
    </row>
    <row r="256" spans="1:9" ht="56.25" hidden="1">
      <c r="A256" s="150" t="s">
        <v>287</v>
      </c>
      <c r="B256" s="672" t="s">
        <v>117</v>
      </c>
      <c r="C256" s="148" t="s">
        <v>168</v>
      </c>
      <c r="D256" s="140" t="s">
        <v>145</v>
      </c>
      <c r="E256" s="444" t="s">
        <v>288</v>
      </c>
      <c r="F256" s="571"/>
      <c r="G256" s="128" t="s">
        <v>181</v>
      </c>
      <c r="H256" s="268"/>
      <c r="I256" s="516">
        <f>I257</f>
        <v>0</v>
      </c>
    </row>
    <row r="257" spans="1:9" ht="37.5" hidden="1">
      <c r="A257" s="90" t="s">
        <v>290</v>
      </c>
      <c r="B257" s="659" t="s">
        <v>117</v>
      </c>
      <c r="C257" s="152" t="s">
        <v>168</v>
      </c>
      <c r="D257" s="153" t="s">
        <v>145</v>
      </c>
      <c r="E257" s="453" t="s">
        <v>288</v>
      </c>
      <c r="F257" s="575"/>
      <c r="G257" s="135" t="s">
        <v>289</v>
      </c>
      <c r="H257" s="269"/>
      <c r="I257" s="517">
        <f>I258</f>
        <v>0</v>
      </c>
    </row>
    <row r="258" spans="1:9" ht="18.75" hidden="1">
      <c r="A258" s="107" t="s">
        <v>165</v>
      </c>
      <c r="B258" s="671" t="s">
        <v>117</v>
      </c>
      <c r="C258" s="154" t="s">
        <v>168</v>
      </c>
      <c r="D258" s="154" t="s">
        <v>145</v>
      </c>
      <c r="E258" s="437" t="s">
        <v>288</v>
      </c>
      <c r="F258" s="563"/>
      <c r="G258" s="131" t="s">
        <v>289</v>
      </c>
      <c r="H258" s="17" t="s">
        <v>166</v>
      </c>
      <c r="I258" s="518">
        <v>0</v>
      </c>
    </row>
    <row r="259" spans="1:9" ht="18.75">
      <c r="A259" s="94" t="s">
        <v>172</v>
      </c>
      <c r="B259" s="722" t="s">
        <v>117</v>
      </c>
      <c r="C259" s="160">
        <v>11</v>
      </c>
      <c r="D259" s="95"/>
      <c r="E259" s="455"/>
      <c r="F259" s="577"/>
      <c r="G259" s="270"/>
      <c r="H259" s="257"/>
      <c r="I259" s="541">
        <f>+I260</f>
        <v>115000</v>
      </c>
    </row>
    <row r="260" spans="1:9" ht="18.75">
      <c r="A260" s="42" t="s">
        <v>173</v>
      </c>
      <c r="B260" s="201" t="s">
        <v>117</v>
      </c>
      <c r="C260" s="46">
        <v>11</v>
      </c>
      <c r="D260" s="96" t="s">
        <v>119</v>
      </c>
      <c r="E260" s="456"/>
      <c r="F260" s="599"/>
      <c r="G260" s="97"/>
      <c r="H260" s="258"/>
      <c r="I260" s="512">
        <f>+I261</f>
        <v>115000</v>
      </c>
    </row>
    <row r="261" spans="1:9" ht="56.25">
      <c r="A261" s="61" t="s">
        <v>629</v>
      </c>
      <c r="B261" s="550" t="s">
        <v>117</v>
      </c>
      <c r="C261" s="87" t="s">
        <v>174</v>
      </c>
      <c r="D261" s="214" t="s">
        <v>119</v>
      </c>
      <c r="E261" s="457" t="s">
        <v>196</v>
      </c>
      <c r="F261" s="555" t="s">
        <v>395</v>
      </c>
      <c r="G261" s="2" t="s">
        <v>397</v>
      </c>
      <c r="H261" s="215"/>
      <c r="I261" s="529">
        <f>+I262</f>
        <v>115000</v>
      </c>
    </row>
    <row r="262" spans="1:9" ht="56.25">
      <c r="A262" s="49" t="s">
        <v>630</v>
      </c>
      <c r="B262" s="212" t="s">
        <v>117</v>
      </c>
      <c r="C262" s="79" t="s">
        <v>174</v>
      </c>
      <c r="D262" s="217" t="s">
        <v>119</v>
      </c>
      <c r="E262" s="450" t="s">
        <v>175</v>
      </c>
      <c r="F262" s="551" t="s">
        <v>395</v>
      </c>
      <c r="G262" s="3" t="s">
        <v>397</v>
      </c>
      <c r="H262" s="212"/>
      <c r="I262" s="530">
        <f>I263</f>
        <v>115000</v>
      </c>
    </row>
    <row r="263" spans="1:9" ht="37.5">
      <c r="A263" s="735" t="s">
        <v>440</v>
      </c>
      <c r="B263" s="667" t="s">
        <v>117</v>
      </c>
      <c r="C263" s="579" t="s">
        <v>174</v>
      </c>
      <c r="D263" s="580" t="s">
        <v>119</v>
      </c>
      <c r="E263" s="637" t="s">
        <v>441</v>
      </c>
      <c r="F263" s="638" t="s">
        <v>118</v>
      </c>
      <c r="G263" s="639" t="s">
        <v>397</v>
      </c>
      <c r="H263" s="581"/>
      <c r="I263" s="603">
        <f>I264+I266</f>
        <v>115000</v>
      </c>
    </row>
    <row r="264" spans="1:9" ht="37.5">
      <c r="A264" s="83" t="s">
        <v>291</v>
      </c>
      <c r="B264" s="213" t="s">
        <v>117</v>
      </c>
      <c r="C264" s="32" t="s">
        <v>174</v>
      </c>
      <c r="D264" s="259" t="s">
        <v>119</v>
      </c>
      <c r="E264" s="451" t="s">
        <v>175</v>
      </c>
      <c r="F264" s="552" t="s">
        <v>118</v>
      </c>
      <c r="G264" s="31" t="s">
        <v>442</v>
      </c>
      <c r="H264" s="213"/>
      <c r="I264" s="524">
        <f>+I265</f>
        <v>10000</v>
      </c>
    </row>
    <row r="265" spans="1:9" ht="18.75">
      <c r="A265" s="25" t="s">
        <v>126</v>
      </c>
      <c r="B265" s="398" t="s">
        <v>117</v>
      </c>
      <c r="C265" s="60" t="s">
        <v>174</v>
      </c>
      <c r="D265" s="273" t="s">
        <v>119</v>
      </c>
      <c r="E265" s="452" t="s">
        <v>175</v>
      </c>
      <c r="F265" s="553" t="s">
        <v>118</v>
      </c>
      <c r="G265" s="4" t="s">
        <v>442</v>
      </c>
      <c r="H265" s="274" t="s">
        <v>127</v>
      </c>
      <c r="I265" s="526">
        <v>10000</v>
      </c>
    </row>
    <row r="266" spans="1:9" ht="37.5">
      <c r="A266" s="83" t="s">
        <v>292</v>
      </c>
      <c r="B266" s="213" t="s">
        <v>117</v>
      </c>
      <c r="C266" s="32" t="s">
        <v>174</v>
      </c>
      <c r="D266" s="259" t="s">
        <v>119</v>
      </c>
      <c r="E266" s="451" t="s">
        <v>175</v>
      </c>
      <c r="F266" s="552" t="s">
        <v>118</v>
      </c>
      <c r="G266" s="31" t="s">
        <v>443</v>
      </c>
      <c r="H266" s="213"/>
      <c r="I266" s="524">
        <f>+I267</f>
        <v>105000</v>
      </c>
    </row>
    <row r="267" spans="1:9" ht="18.75">
      <c r="A267" s="25" t="s">
        <v>126</v>
      </c>
      <c r="B267" s="597" t="s">
        <v>117</v>
      </c>
      <c r="C267" s="60" t="s">
        <v>174</v>
      </c>
      <c r="D267" s="60" t="s">
        <v>119</v>
      </c>
      <c r="E267" s="452" t="s">
        <v>175</v>
      </c>
      <c r="F267" s="553" t="s">
        <v>118</v>
      </c>
      <c r="G267" s="4" t="s">
        <v>443</v>
      </c>
      <c r="H267" s="274" t="s">
        <v>127</v>
      </c>
      <c r="I267" s="526">
        <v>105000</v>
      </c>
    </row>
    <row r="268" spans="1:9" ht="18.75">
      <c r="A268" s="470"/>
      <c r="B268" s="673"/>
      <c r="C268" s="471"/>
      <c r="D268" s="471"/>
      <c r="E268" s="471"/>
      <c r="F268" s="471"/>
      <c r="G268" s="472"/>
      <c r="H268" s="471"/>
      <c r="I268" s="543"/>
    </row>
  </sheetData>
  <sheetProtection/>
  <mergeCells count="8">
    <mergeCell ref="A8:I8"/>
    <mergeCell ref="A4:I4"/>
    <mergeCell ref="A5:I5"/>
    <mergeCell ref="A1:I1"/>
    <mergeCell ref="A2:I2"/>
    <mergeCell ref="A3:I3"/>
    <mergeCell ref="A6:I6"/>
    <mergeCell ref="A7:I7"/>
  </mergeCells>
  <printOptions/>
  <pageMargins left="0.7" right="0.29" top="0.4" bottom="0.31" header="0.3" footer="0.23"/>
  <pageSetup blackAndWhite="1" fitToHeight="6"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U136"/>
  <sheetViews>
    <sheetView tabSelected="1" view="pageBreakPreview" zoomScale="60" zoomScaleNormal="70" zoomScalePageLayoutView="0" workbookViewId="0" topLeftCell="A1">
      <selection activeCell="I12" sqref="I12"/>
    </sheetView>
  </sheetViews>
  <sheetFormatPr defaultColWidth="9.140625" defaultRowHeight="15"/>
  <cols>
    <col min="1" max="1" width="133.00390625" style="9" customWidth="1"/>
    <col min="2" max="2" width="8.7109375" style="18" customWidth="1"/>
    <col min="3" max="3" width="9.140625" style="19" customWidth="1"/>
    <col min="4" max="5" width="9.140625" style="7" customWidth="1"/>
    <col min="6" max="6" width="10.28125" style="8" customWidth="1"/>
    <col min="7" max="7" width="9.140625" style="18" customWidth="1"/>
    <col min="8" max="8" width="20.8515625" style="545" customWidth="1"/>
    <col min="9" max="9" width="17.421875" style="278" customWidth="1"/>
    <col min="10" max="10" width="17.421875" style="1" customWidth="1"/>
    <col min="11" max="38" width="9.140625" style="1" customWidth="1"/>
  </cols>
  <sheetData>
    <row r="1" spans="1:8" s="281" customFormat="1" ht="15.75" customHeight="1">
      <c r="A1" s="775" t="s">
        <v>237</v>
      </c>
      <c r="B1" s="775"/>
      <c r="C1" s="775"/>
      <c r="D1" s="775"/>
      <c r="E1" s="775"/>
      <c r="F1" s="775"/>
      <c r="G1" s="775"/>
      <c r="H1" s="775"/>
    </row>
    <row r="2" spans="1:8" s="281" customFormat="1" ht="15.75" customHeight="1">
      <c r="A2" s="775" t="s">
        <v>674</v>
      </c>
      <c r="B2" s="775"/>
      <c r="C2" s="775"/>
      <c r="D2" s="775"/>
      <c r="E2" s="775"/>
      <c r="F2" s="775"/>
      <c r="G2" s="775"/>
      <c r="H2" s="775"/>
    </row>
    <row r="3" spans="1:8" s="281" customFormat="1" ht="15.75" customHeight="1">
      <c r="A3" s="775" t="s">
        <v>677</v>
      </c>
      <c r="B3" s="775"/>
      <c r="C3" s="775"/>
      <c r="D3" s="775"/>
      <c r="E3" s="775"/>
      <c r="F3" s="775"/>
      <c r="G3" s="775"/>
      <c r="H3" s="775"/>
    </row>
    <row r="4" spans="1:8" s="282" customFormat="1" ht="16.5" customHeight="1">
      <c r="A4" s="771" t="s">
        <v>603</v>
      </c>
      <c r="B4" s="771"/>
      <c r="C4" s="771"/>
      <c r="D4" s="771"/>
      <c r="E4" s="771"/>
      <c r="F4" s="771"/>
      <c r="G4" s="771"/>
      <c r="H4" s="771"/>
    </row>
    <row r="5" spans="1:8" s="282" customFormat="1" ht="16.5" customHeight="1">
      <c r="A5" s="771" t="s">
        <v>604</v>
      </c>
      <c r="B5" s="771"/>
      <c r="C5" s="771"/>
      <c r="D5" s="771"/>
      <c r="E5" s="771"/>
      <c r="F5" s="771"/>
      <c r="G5" s="771"/>
      <c r="H5" s="771"/>
    </row>
    <row r="6" spans="1:8" s="282" customFormat="1" ht="16.5" customHeight="1">
      <c r="A6" s="794"/>
      <c r="B6" s="794"/>
      <c r="C6" s="794"/>
      <c r="D6" s="794"/>
      <c r="E6" s="794"/>
      <c r="F6" s="794"/>
      <c r="G6" s="794"/>
      <c r="H6" s="502"/>
    </row>
    <row r="7" spans="1:8" s="282" customFormat="1" ht="16.5" customHeight="1">
      <c r="A7" s="795" t="s">
        <v>388</v>
      </c>
      <c r="B7" s="795"/>
      <c r="C7" s="795"/>
      <c r="D7" s="795"/>
      <c r="E7" s="795"/>
      <c r="F7" s="795"/>
      <c r="G7" s="795"/>
      <c r="H7" s="502"/>
    </row>
    <row r="8" spans="1:8" s="282" customFormat="1" ht="66" customHeight="1">
      <c r="A8" s="793" t="s">
        <v>643</v>
      </c>
      <c r="B8" s="793"/>
      <c r="C8" s="793"/>
      <c r="D8" s="793"/>
      <c r="E8" s="793"/>
      <c r="F8" s="793"/>
      <c r="G8" s="793"/>
      <c r="H8" s="793"/>
    </row>
    <row r="9" spans="1:8" s="5" customFormat="1" ht="18">
      <c r="A9" s="288"/>
      <c r="B9" s="289"/>
      <c r="C9" s="289"/>
      <c r="D9" s="289"/>
      <c r="E9" s="289"/>
      <c r="F9" s="289"/>
      <c r="G9" s="348"/>
      <c r="H9" s="747" t="s">
        <v>398</v>
      </c>
    </row>
    <row r="10" spans="1:38" s="38" customFormat="1" ht="54" customHeight="1">
      <c r="A10" s="349" t="s">
        <v>179</v>
      </c>
      <c r="B10" s="346" t="s">
        <v>113</v>
      </c>
      <c r="C10" s="350" t="s">
        <v>114</v>
      </c>
      <c r="D10" s="351" t="s">
        <v>178</v>
      </c>
      <c r="E10" s="741"/>
      <c r="F10" s="352"/>
      <c r="G10" s="353" t="s">
        <v>115</v>
      </c>
      <c r="H10" s="739" t="s">
        <v>116</v>
      </c>
      <c r="I10" s="278"/>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1:38" s="171" customFormat="1" ht="18.75">
      <c r="A11" s="164" t="s">
        <v>121</v>
      </c>
      <c r="B11" s="165"/>
      <c r="C11" s="166"/>
      <c r="D11" s="167"/>
      <c r="E11" s="546"/>
      <c r="F11" s="168"/>
      <c r="G11" s="169"/>
      <c r="H11" s="740">
        <f>H12+H23+H32+H37+H46+H57+H62+H67+H72+H79+H83+H89+H94+H102</f>
        <v>27427543</v>
      </c>
      <c r="I11" s="287">
        <f>H11-прил5!I11</f>
        <v>27427543</v>
      </c>
      <c r="J11" s="286"/>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row>
    <row r="12" spans="1:9" s="125" customFormat="1" ht="49.5" customHeight="1">
      <c r="A12" s="263" t="s">
        <v>624</v>
      </c>
      <c r="B12" s="87" t="s">
        <v>160</v>
      </c>
      <c r="C12" s="87" t="s">
        <v>118</v>
      </c>
      <c r="D12" s="433" t="s">
        <v>180</v>
      </c>
      <c r="E12" s="498" t="s">
        <v>395</v>
      </c>
      <c r="F12" s="144" t="s">
        <v>397</v>
      </c>
      <c r="G12" s="264"/>
      <c r="H12" s="514">
        <f>H13</f>
        <v>5167475.6</v>
      </c>
      <c r="I12" s="82"/>
    </row>
    <row r="13" spans="1:9" s="125" customFormat="1" ht="88.5" customHeight="1">
      <c r="A13" s="49" t="s">
        <v>625</v>
      </c>
      <c r="B13" s="79" t="s">
        <v>160</v>
      </c>
      <c r="C13" s="79" t="s">
        <v>118</v>
      </c>
      <c r="D13" s="444" t="s">
        <v>182</v>
      </c>
      <c r="E13" s="571" t="s">
        <v>395</v>
      </c>
      <c r="F13" s="128" t="s">
        <v>397</v>
      </c>
      <c r="G13" s="79"/>
      <c r="H13" s="516">
        <f>H14</f>
        <v>5167475.6</v>
      </c>
      <c r="I13" s="82"/>
    </row>
    <row r="14" spans="1:9" s="125" customFormat="1" ht="32.25" customHeight="1">
      <c r="A14" s="600" t="s">
        <v>431</v>
      </c>
      <c r="B14" s="579" t="s">
        <v>160</v>
      </c>
      <c r="C14" s="580" t="s">
        <v>118</v>
      </c>
      <c r="D14" s="640" t="s">
        <v>182</v>
      </c>
      <c r="E14" s="641" t="s">
        <v>118</v>
      </c>
      <c r="F14" s="642" t="s">
        <v>403</v>
      </c>
      <c r="G14" s="581"/>
      <c r="H14" s="582">
        <f>H15+H19+H21</f>
        <v>5167475.6</v>
      </c>
      <c r="I14" s="82"/>
    </row>
    <row r="15" spans="1:9" s="125" customFormat="1" ht="42" customHeight="1">
      <c r="A15" s="83" t="s">
        <v>184</v>
      </c>
      <c r="B15" s="32" t="s">
        <v>160</v>
      </c>
      <c r="C15" s="259" t="s">
        <v>118</v>
      </c>
      <c r="D15" s="436" t="s">
        <v>182</v>
      </c>
      <c r="E15" s="564" t="s">
        <v>118</v>
      </c>
      <c r="F15" s="265" t="s">
        <v>403</v>
      </c>
      <c r="G15" s="213"/>
      <c r="H15" s="517">
        <f>SUM(H16:H18)</f>
        <v>3515475.6</v>
      </c>
      <c r="I15" s="82"/>
    </row>
    <row r="16" spans="1:9" s="125" customFormat="1" ht="21" customHeight="1">
      <c r="A16" s="121" t="s">
        <v>125</v>
      </c>
      <c r="B16" s="12" t="s">
        <v>160</v>
      </c>
      <c r="C16" s="12" t="s">
        <v>118</v>
      </c>
      <c r="D16" s="435" t="s">
        <v>182</v>
      </c>
      <c r="E16" s="565" t="s">
        <v>118</v>
      </c>
      <c r="F16" s="266" t="s">
        <v>403</v>
      </c>
      <c r="G16" s="12" t="s">
        <v>120</v>
      </c>
      <c r="H16" s="518">
        <v>1229608.8</v>
      </c>
      <c r="I16" s="82"/>
    </row>
    <row r="17" spans="1:9" s="125" customFormat="1" ht="18.75">
      <c r="A17" s="85" t="s">
        <v>126</v>
      </c>
      <c r="B17" s="12" t="s">
        <v>160</v>
      </c>
      <c r="C17" s="12" t="s">
        <v>118</v>
      </c>
      <c r="D17" s="435" t="s">
        <v>182</v>
      </c>
      <c r="E17" s="565" t="s">
        <v>118</v>
      </c>
      <c r="F17" s="266" t="s">
        <v>403</v>
      </c>
      <c r="G17" s="12" t="s">
        <v>127</v>
      </c>
      <c r="H17" s="518">
        <f>1345055.3+17950+255740+10010+62600+245651.5+83300</f>
        <v>2020306.8</v>
      </c>
      <c r="I17" s="82"/>
    </row>
    <row r="18" spans="1:9" s="125" customFormat="1" ht="18.75">
      <c r="A18" s="85" t="s">
        <v>128</v>
      </c>
      <c r="B18" s="12" t="s">
        <v>160</v>
      </c>
      <c r="C18" s="12" t="s">
        <v>118</v>
      </c>
      <c r="D18" s="435" t="s">
        <v>182</v>
      </c>
      <c r="E18" s="565" t="s">
        <v>118</v>
      </c>
      <c r="F18" s="266" t="s">
        <v>403</v>
      </c>
      <c r="G18" s="12" t="s">
        <v>129</v>
      </c>
      <c r="H18" s="518">
        <v>265560</v>
      </c>
      <c r="I18" s="82"/>
    </row>
    <row r="19" spans="1:9" s="125" customFormat="1" ht="18.75">
      <c r="A19" s="476" t="s">
        <v>436</v>
      </c>
      <c r="B19" s="477" t="s">
        <v>386</v>
      </c>
      <c r="C19" s="477" t="s">
        <v>387</v>
      </c>
      <c r="D19" s="478" t="s">
        <v>182</v>
      </c>
      <c r="E19" s="574" t="s">
        <v>118</v>
      </c>
      <c r="F19" s="479" t="s">
        <v>437</v>
      </c>
      <c r="G19" s="477"/>
      <c r="H19" s="542">
        <f>H20</f>
        <v>152000</v>
      </c>
      <c r="I19" s="82"/>
    </row>
    <row r="20" spans="1:38" s="195" customFormat="1" ht="19.5">
      <c r="A20" s="121" t="s">
        <v>126</v>
      </c>
      <c r="B20" s="12" t="s">
        <v>386</v>
      </c>
      <c r="C20" s="12" t="s">
        <v>387</v>
      </c>
      <c r="D20" s="437" t="s">
        <v>182</v>
      </c>
      <c r="E20" s="563" t="s">
        <v>118</v>
      </c>
      <c r="F20" s="643" t="s">
        <v>437</v>
      </c>
      <c r="G20" s="12" t="s">
        <v>127</v>
      </c>
      <c r="H20" s="518">
        <v>152000</v>
      </c>
      <c r="I20" s="2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s="195" customFormat="1" ht="19.5">
      <c r="A21" s="476" t="s">
        <v>433</v>
      </c>
      <c r="B21" s="477" t="s">
        <v>386</v>
      </c>
      <c r="C21" s="477" t="s">
        <v>387</v>
      </c>
      <c r="D21" s="478" t="s">
        <v>182</v>
      </c>
      <c r="E21" s="574" t="s">
        <v>118</v>
      </c>
      <c r="F21" s="479" t="s">
        <v>434</v>
      </c>
      <c r="G21" s="477"/>
      <c r="H21" s="542">
        <f>H22</f>
        <v>1500000</v>
      </c>
      <c r="I21" s="2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s="195" customFormat="1" ht="19.5">
      <c r="A22" s="121" t="s">
        <v>126</v>
      </c>
      <c r="B22" s="12" t="s">
        <v>386</v>
      </c>
      <c r="C22" s="12" t="s">
        <v>387</v>
      </c>
      <c r="D22" s="437" t="s">
        <v>182</v>
      </c>
      <c r="E22" s="563" t="s">
        <v>118</v>
      </c>
      <c r="F22" s="643" t="s">
        <v>434</v>
      </c>
      <c r="G22" s="12" t="s">
        <v>127</v>
      </c>
      <c r="H22" s="518">
        <v>1500000</v>
      </c>
      <c r="I22" s="2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row>
    <row r="23" spans="1:38" s="171" customFormat="1" ht="56.25">
      <c r="A23" s="61" t="s">
        <v>283</v>
      </c>
      <c r="B23" s="87" t="s">
        <v>124</v>
      </c>
      <c r="C23" s="214" t="s">
        <v>154</v>
      </c>
      <c r="D23" s="354" t="s">
        <v>282</v>
      </c>
      <c r="E23" s="550"/>
      <c r="F23" s="144" t="s">
        <v>397</v>
      </c>
      <c r="G23" s="215"/>
      <c r="H23" s="514">
        <f>+H24</f>
        <v>400000</v>
      </c>
      <c r="I23" s="163"/>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row>
    <row r="24" spans="1:38" s="171" customFormat="1" ht="75">
      <c r="A24" s="99" t="s">
        <v>383</v>
      </c>
      <c r="B24" s="101" t="s">
        <v>124</v>
      </c>
      <c r="C24" s="192" t="s">
        <v>154</v>
      </c>
      <c r="D24" s="441" t="s">
        <v>284</v>
      </c>
      <c r="E24" s="566"/>
      <c r="F24" s="103" t="s">
        <v>397</v>
      </c>
      <c r="G24" s="247"/>
      <c r="H24" s="532">
        <f>H25</f>
        <v>400000</v>
      </c>
      <c r="I24" s="163"/>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row>
    <row r="25" spans="1:38" s="171" customFormat="1" ht="37.5">
      <c r="A25" s="615" t="s">
        <v>633</v>
      </c>
      <c r="B25" s="616" t="s">
        <v>124</v>
      </c>
      <c r="C25" s="617" t="s">
        <v>154</v>
      </c>
      <c r="D25" s="618" t="s">
        <v>284</v>
      </c>
      <c r="E25" s="619" t="s">
        <v>118</v>
      </c>
      <c r="F25" s="620" t="s">
        <v>397</v>
      </c>
      <c r="G25" s="621"/>
      <c r="H25" s="622">
        <f>H26+H28+H30</f>
        <v>400000</v>
      </c>
      <c r="I25" s="163"/>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row>
    <row r="26" spans="1:38" s="171" customFormat="1" ht="18.75">
      <c r="A26" s="39" t="s">
        <v>416</v>
      </c>
      <c r="B26" s="40" t="s">
        <v>124</v>
      </c>
      <c r="C26" s="196" t="s">
        <v>154</v>
      </c>
      <c r="D26" s="422" t="s">
        <v>284</v>
      </c>
      <c r="E26" s="557" t="s">
        <v>118</v>
      </c>
      <c r="F26" s="33" t="s">
        <v>418</v>
      </c>
      <c r="G26" s="224"/>
      <c r="H26" s="510">
        <f>H27</f>
        <v>300000</v>
      </c>
      <c r="I26" s="163"/>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row>
    <row r="27" spans="1:38" s="171" customFormat="1" ht="18.75">
      <c r="A27" s="25" t="s">
        <v>126</v>
      </c>
      <c r="B27" s="248" t="s">
        <v>124</v>
      </c>
      <c r="C27" s="249" t="s">
        <v>154</v>
      </c>
      <c r="D27" s="423" t="s">
        <v>284</v>
      </c>
      <c r="E27" s="558" t="s">
        <v>118</v>
      </c>
      <c r="F27" s="623" t="s">
        <v>418</v>
      </c>
      <c r="G27" s="624"/>
      <c r="H27" s="625">
        <v>300000</v>
      </c>
      <c r="I27" s="163"/>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row>
    <row r="28" spans="1:38" s="171" customFormat="1" ht="18.75">
      <c r="A28" s="39" t="s">
        <v>417</v>
      </c>
      <c r="B28" s="40" t="s">
        <v>124</v>
      </c>
      <c r="C28" s="196" t="s">
        <v>154</v>
      </c>
      <c r="D28" s="422" t="s">
        <v>284</v>
      </c>
      <c r="E28" s="557" t="s">
        <v>118</v>
      </c>
      <c r="F28" s="33" t="s">
        <v>419</v>
      </c>
      <c r="G28" s="224"/>
      <c r="H28" s="510">
        <f>H29</f>
        <v>50000</v>
      </c>
      <c r="I28" s="163"/>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row>
    <row r="29" spans="1:9" s="216" customFormat="1" ht="18.75">
      <c r="A29" s="25" t="s">
        <v>126</v>
      </c>
      <c r="B29" s="248" t="s">
        <v>124</v>
      </c>
      <c r="C29" s="249" t="s">
        <v>154</v>
      </c>
      <c r="D29" s="423" t="s">
        <v>284</v>
      </c>
      <c r="E29" s="558" t="s">
        <v>118</v>
      </c>
      <c r="F29" s="29" t="s">
        <v>419</v>
      </c>
      <c r="G29" s="250" t="s">
        <v>127</v>
      </c>
      <c r="H29" s="533">
        <v>50000</v>
      </c>
      <c r="I29" s="6"/>
    </row>
    <row r="30" spans="1:9" s="125" customFormat="1" ht="18.75">
      <c r="A30" s="39" t="s">
        <v>421</v>
      </c>
      <c r="B30" s="40" t="s">
        <v>124</v>
      </c>
      <c r="C30" s="196" t="s">
        <v>154</v>
      </c>
      <c r="D30" s="422" t="s">
        <v>284</v>
      </c>
      <c r="E30" s="557" t="s">
        <v>118</v>
      </c>
      <c r="F30" s="33" t="s">
        <v>420</v>
      </c>
      <c r="G30" s="224"/>
      <c r="H30" s="510">
        <f>H31</f>
        <v>50000</v>
      </c>
      <c r="I30" s="82"/>
    </row>
    <row r="31" spans="1:38" s="256" customFormat="1" ht="32.25" customHeight="1">
      <c r="A31" s="25" t="s">
        <v>126</v>
      </c>
      <c r="B31" s="248" t="s">
        <v>124</v>
      </c>
      <c r="C31" s="249" t="s">
        <v>154</v>
      </c>
      <c r="D31" s="423" t="s">
        <v>284</v>
      </c>
      <c r="E31" s="558" t="s">
        <v>118</v>
      </c>
      <c r="F31" s="29" t="s">
        <v>420</v>
      </c>
      <c r="G31" s="250" t="s">
        <v>127</v>
      </c>
      <c r="H31" s="533">
        <v>50000</v>
      </c>
      <c r="I31" s="113"/>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row>
    <row r="32" spans="1:9" s="216" customFormat="1" ht="56.25">
      <c r="A32" s="61" t="s">
        <v>271</v>
      </c>
      <c r="B32" s="87" t="s">
        <v>124</v>
      </c>
      <c r="C32" s="214" t="s">
        <v>154</v>
      </c>
      <c r="D32" s="354" t="s">
        <v>141</v>
      </c>
      <c r="E32" s="550" t="s">
        <v>395</v>
      </c>
      <c r="F32" s="144" t="s">
        <v>397</v>
      </c>
      <c r="G32" s="215"/>
      <c r="H32" s="514">
        <f>+H33</f>
        <v>5000</v>
      </c>
      <c r="I32" s="6"/>
    </row>
    <row r="33" spans="1:9" s="216" customFormat="1" ht="56.25">
      <c r="A33" s="49" t="s">
        <v>627</v>
      </c>
      <c r="B33" s="79" t="s">
        <v>124</v>
      </c>
      <c r="C33" s="217" t="s">
        <v>154</v>
      </c>
      <c r="D33" s="426" t="s">
        <v>190</v>
      </c>
      <c r="E33" s="568" t="s">
        <v>395</v>
      </c>
      <c r="F33" s="211" t="s">
        <v>397</v>
      </c>
      <c r="G33" s="218"/>
      <c r="H33" s="519">
        <f>+H35</f>
        <v>5000</v>
      </c>
      <c r="I33" s="6"/>
    </row>
    <row r="34" spans="1:9" s="216" customFormat="1" ht="18.75">
      <c r="A34" s="607" t="s">
        <v>414</v>
      </c>
      <c r="B34" s="608" t="s">
        <v>124</v>
      </c>
      <c r="C34" s="609" t="s">
        <v>154</v>
      </c>
      <c r="D34" s="610" t="s">
        <v>190</v>
      </c>
      <c r="E34" s="611" t="s">
        <v>118</v>
      </c>
      <c r="F34" s="612" t="s">
        <v>397</v>
      </c>
      <c r="G34" s="613"/>
      <c r="H34" s="614"/>
      <c r="I34" s="6"/>
    </row>
    <row r="35" spans="1:9" s="125" customFormat="1" ht="18.75">
      <c r="A35" s="151" t="s">
        <v>191</v>
      </c>
      <c r="B35" s="219" t="s">
        <v>124</v>
      </c>
      <c r="C35" s="220" t="s">
        <v>154</v>
      </c>
      <c r="D35" s="53" t="s">
        <v>190</v>
      </c>
      <c r="E35" s="561" t="s">
        <v>118</v>
      </c>
      <c r="F35" s="54" t="s">
        <v>415</v>
      </c>
      <c r="G35" s="221"/>
      <c r="H35" s="520">
        <f>H36</f>
        <v>5000</v>
      </c>
      <c r="I35" s="82"/>
    </row>
    <row r="36" spans="1:9" s="125" customFormat="1" ht="18.75">
      <c r="A36" s="222" t="s">
        <v>126</v>
      </c>
      <c r="B36" s="16" t="s">
        <v>124</v>
      </c>
      <c r="C36" s="16" t="s">
        <v>154</v>
      </c>
      <c r="D36" s="427" t="s">
        <v>190</v>
      </c>
      <c r="E36" s="573" t="s">
        <v>118</v>
      </c>
      <c r="F36" s="52" t="s">
        <v>415</v>
      </c>
      <c r="G36" s="16" t="s">
        <v>127</v>
      </c>
      <c r="H36" s="518">
        <v>5000</v>
      </c>
      <c r="I36" s="82"/>
    </row>
    <row r="37" spans="1:9" s="216" customFormat="1" ht="56.25">
      <c r="A37" s="111" t="s">
        <v>335</v>
      </c>
      <c r="B37" s="89" t="s">
        <v>156</v>
      </c>
      <c r="C37" s="89" t="s">
        <v>118</v>
      </c>
      <c r="D37" s="433" t="s">
        <v>328</v>
      </c>
      <c r="E37" s="498" t="s">
        <v>395</v>
      </c>
      <c r="F37" s="144" t="s">
        <v>397</v>
      </c>
      <c r="G37" s="89"/>
      <c r="H37" s="534">
        <f>H38</f>
        <v>12864952.3</v>
      </c>
      <c r="I37" s="6"/>
    </row>
    <row r="38" spans="1:9" s="216" customFormat="1" ht="75">
      <c r="A38" s="10" t="s">
        <v>338</v>
      </c>
      <c r="B38" s="101" t="s">
        <v>156</v>
      </c>
      <c r="C38" s="192" t="s">
        <v>118</v>
      </c>
      <c r="D38" s="443" t="s">
        <v>193</v>
      </c>
      <c r="E38" s="568" t="s">
        <v>395</v>
      </c>
      <c r="F38" s="116" t="s">
        <v>397</v>
      </c>
      <c r="G38" s="193"/>
      <c r="H38" s="509">
        <f>H39+H42</f>
        <v>12864952.3</v>
      </c>
      <c r="I38" s="6"/>
    </row>
    <row r="39" spans="1:9" s="216" customFormat="1" ht="35.25" customHeight="1">
      <c r="A39" s="633" t="s">
        <v>427</v>
      </c>
      <c r="B39" s="616" t="s">
        <v>444</v>
      </c>
      <c r="C39" s="617" t="s">
        <v>118</v>
      </c>
      <c r="D39" s="628" t="s">
        <v>193</v>
      </c>
      <c r="E39" s="611" t="s">
        <v>118</v>
      </c>
      <c r="F39" s="629" t="s">
        <v>397</v>
      </c>
      <c r="G39" s="634"/>
      <c r="H39" s="635">
        <f>H40</f>
        <v>156000</v>
      </c>
      <c r="I39" s="6"/>
    </row>
    <row r="40" spans="1:9" s="216" customFormat="1" ht="18.75">
      <c r="A40" s="30" t="s">
        <v>363</v>
      </c>
      <c r="B40" s="40" t="s">
        <v>156</v>
      </c>
      <c r="C40" s="196" t="s">
        <v>118</v>
      </c>
      <c r="D40" s="259" t="s">
        <v>193</v>
      </c>
      <c r="E40" s="561" t="s">
        <v>118</v>
      </c>
      <c r="F40" s="44" t="s">
        <v>425</v>
      </c>
      <c r="G40" s="197"/>
      <c r="H40" s="510">
        <f>+H41</f>
        <v>156000</v>
      </c>
      <c r="I40" s="6"/>
    </row>
    <row r="41" spans="1:9" s="216" customFormat="1" ht="18.75">
      <c r="A41" s="107" t="s">
        <v>126</v>
      </c>
      <c r="B41" s="73" t="s">
        <v>156</v>
      </c>
      <c r="C41" s="73" t="s">
        <v>118</v>
      </c>
      <c r="D41" s="445" t="s">
        <v>193</v>
      </c>
      <c r="E41" s="570" t="s">
        <v>118</v>
      </c>
      <c r="F41" s="254" t="s">
        <v>425</v>
      </c>
      <c r="G41" s="60" t="s">
        <v>127</v>
      </c>
      <c r="H41" s="525">
        <f>13000*12</f>
        <v>156000</v>
      </c>
      <c r="I41" s="6"/>
    </row>
    <row r="42" spans="1:38" s="195" customFormat="1" ht="57" customHeight="1">
      <c r="A42" s="633" t="s">
        <v>427</v>
      </c>
      <c r="B42" s="616" t="s">
        <v>156</v>
      </c>
      <c r="C42" s="617" t="s">
        <v>145</v>
      </c>
      <c r="D42" s="628" t="s">
        <v>193</v>
      </c>
      <c r="E42" s="611" t="s">
        <v>118</v>
      </c>
      <c r="F42" s="629" t="s">
        <v>397</v>
      </c>
      <c r="G42" s="634"/>
      <c r="H42" s="635">
        <f>H43</f>
        <v>12708952.3</v>
      </c>
      <c r="I42" s="2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row>
    <row r="43" spans="1:9" s="194" customFormat="1" ht="19.5">
      <c r="A43" s="30" t="s">
        <v>195</v>
      </c>
      <c r="B43" s="40" t="s">
        <v>156</v>
      </c>
      <c r="C43" s="196" t="s">
        <v>145</v>
      </c>
      <c r="D43" s="446" t="s">
        <v>193</v>
      </c>
      <c r="E43" s="572" t="s">
        <v>118</v>
      </c>
      <c r="F43" s="117" t="s">
        <v>426</v>
      </c>
      <c r="G43" s="197"/>
      <c r="H43" s="510">
        <f>H45</f>
        <v>12708952.3</v>
      </c>
      <c r="I43" s="24"/>
    </row>
    <row r="44" spans="1:9" s="194" customFormat="1" ht="19.5" hidden="1">
      <c r="A44" s="119" t="s">
        <v>126</v>
      </c>
      <c r="B44" s="248" t="s">
        <v>156</v>
      </c>
      <c r="C44" s="249" t="s">
        <v>145</v>
      </c>
      <c r="D44" s="447" t="s">
        <v>193</v>
      </c>
      <c r="E44" s="573"/>
      <c r="F44" s="118" t="s">
        <v>194</v>
      </c>
      <c r="G44" s="199" t="s">
        <v>127</v>
      </c>
      <c r="H44" s="511"/>
      <c r="I44" s="24"/>
    </row>
    <row r="45" spans="1:9" s="194" customFormat="1" ht="19.5">
      <c r="A45" s="85" t="s">
        <v>148</v>
      </c>
      <c r="B45" s="248" t="s">
        <v>156</v>
      </c>
      <c r="C45" s="249" t="s">
        <v>145</v>
      </c>
      <c r="D45" s="447" t="s">
        <v>193</v>
      </c>
      <c r="E45" s="573" t="s">
        <v>118</v>
      </c>
      <c r="F45" s="118" t="s">
        <v>426</v>
      </c>
      <c r="G45" s="199" t="s">
        <v>147</v>
      </c>
      <c r="H45" s="511">
        <f>прил5!H181</f>
        <v>12708952.3</v>
      </c>
      <c r="I45" s="24"/>
    </row>
    <row r="46" spans="1:9" s="194" customFormat="1" ht="55.5" customHeight="1">
      <c r="A46" s="157" t="s">
        <v>631</v>
      </c>
      <c r="B46" s="87" t="s">
        <v>134</v>
      </c>
      <c r="C46" s="214" t="s">
        <v>134</v>
      </c>
      <c r="D46" s="421" t="s">
        <v>196</v>
      </c>
      <c r="E46" s="555"/>
      <c r="F46" s="2" t="s">
        <v>181</v>
      </c>
      <c r="G46" s="215"/>
      <c r="H46" s="529">
        <f>H47+H51</f>
        <v>155000</v>
      </c>
      <c r="I46" s="24"/>
    </row>
    <row r="47" spans="1:9" s="194" customFormat="1" ht="78.75" customHeight="1">
      <c r="A47" s="158" t="s">
        <v>632</v>
      </c>
      <c r="B47" s="79" t="s">
        <v>134</v>
      </c>
      <c r="C47" s="217" t="s">
        <v>134</v>
      </c>
      <c r="D47" s="450" t="s">
        <v>171</v>
      </c>
      <c r="E47" s="551"/>
      <c r="F47" s="3" t="s">
        <v>181</v>
      </c>
      <c r="G47" s="212"/>
      <c r="H47" s="530">
        <f>H48</f>
        <v>40000</v>
      </c>
      <c r="I47" s="24"/>
    </row>
    <row r="48" spans="1:9" s="194" customFormat="1" ht="32.25" customHeight="1">
      <c r="A48" s="636" t="s">
        <v>428</v>
      </c>
      <c r="B48" s="579" t="s">
        <v>134</v>
      </c>
      <c r="C48" s="580" t="s">
        <v>134</v>
      </c>
      <c r="D48" s="637" t="s">
        <v>429</v>
      </c>
      <c r="E48" s="638" t="s">
        <v>118</v>
      </c>
      <c r="F48" s="639" t="s">
        <v>430</v>
      </c>
      <c r="G48" s="581"/>
      <c r="H48" s="603">
        <f>H49</f>
        <v>40000</v>
      </c>
      <c r="I48" s="24"/>
    </row>
    <row r="49" spans="1:9" s="194" customFormat="1" ht="19.5">
      <c r="A49" s="159" t="s">
        <v>197</v>
      </c>
      <c r="B49" s="32" t="s">
        <v>134</v>
      </c>
      <c r="C49" s="259" t="s">
        <v>134</v>
      </c>
      <c r="D49" s="451" t="s">
        <v>171</v>
      </c>
      <c r="E49" s="552" t="s">
        <v>118</v>
      </c>
      <c r="F49" s="31" t="s">
        <v>430</v>
      </c>
      <c r="G49" s="213"/>
      <c r="H49" s="524">
        <f>+H50</f>
        <v>40000</v>
      </c>
      <c r="I49" s="24"/>
    </row>
    <row r="50" spans="1:9" s="194" customFormat="1" ht="23.25" customHeight="1">
      <c r="A50" s="119" t="s">
        <v>126</v>
      </c>
      <c r="B50" s="260" t="s">
        <v>134</v>
      </c>
      <c r="C50" s="261" t="s">
        <v>134</v>
      </c>
      <c r="D50" s="452" t="s">
        <v>171</v>
      </c>
      <c r="E50" s="553" t="s">
        <v>118</v>
      </c>
      <c r="F50" s="4" t="s">
        <v>430</v>
      </c>
      <c r="G50" s="262" t="s">
        <v>127</v>
      </c>
      <c r="H50" s="526">
        <v>40000</v>
      </c>
      <c r="I50" s="24"/>
    </row>
    <row r="51" spans="1:9" s="194" customFormat="1" ht="56.25">
      <c r="A51" s="49" t="s">
        <v>630</v>
      </c>
      <c r="B51" s="79" t="s">
        <v>174</v>
      </c>
      <c r="C51" s="217" t="s">
        <v>119</v>
      </c>
      <c r="D51" s="450" t="s">
        <v>175</v>
      </c>
      <c r="E51" s="551" t="s">
        <v>395</v>
      </c>
      <c r="F51" s="3" t="s">
        <v>397</v>
      </c>
      <c r="G51" s="212"/>
      <c r="H51" s="530">
        <f>H52</f>
        <v>115000</v>
      </c>
      <c r="I51" s="24"/>
    </row>
    <row r="52" spans="1:9" s="194" customFormat="1" ht="37.5">
      <c r="A52" s="644" t="s">
        <v>440</v>
      </c>
      <c r="B52" s="579" t="s">
        <v>174</v>
      </c>
      <c r="C52" s="580" t="s">
        <v>119</v>
      </c>
      <c r="D52" s="637" t="s">
        <v>441</v>
      </c>
      <c r="E52" s="638" t="s">
        <v>118</v>
      </c>
      <c r="F52" s="639" t="s">
        <v>397</v>
      </c>
      <c r="G52" s="581"/>
      <c r="H52" s="603">
        <f>H53+H55</f>
        <v>115000</v>
      </c>
      <c r="I52" s="24"/>
    </row>
    <row r="53" spans="1:9" s="194" customFormat="1" ht="37.5">
      <c r="A53" s="83" t="s">
        <v>291</v>
      </c>
      <c r="B53" s="32" t="s">
        <v>174</v>
      </c>
      <c r="C53" s="259" t="s">
        <v>119</v>
      </c>
      <c r="D53" s="451" t="s">
        <v>175</v>
      </c>
      <c r="E53" s="552" t="s">
        <v>118</v>
      </c>
      <c r="F53" s="31" t="s">
        <v>442</v>
      </c>
      <c r="G53" s="213"/>
      <c r="H53" s="524">
        <f>+H54</f>
        <v>10000</v>
      </c>
      <c r="I53" s="24"/>
    </row>
    <row r="54" spans="1:9" s="194" customFormat="1" ht="19.5">
      <c r="A54" s="85" t="s">
        <v>126</v>
      </c>
      <c r="B54" s="60" t="s">
        <v>174</v>
      </c>
      <c r="C54" s="273" t="s">
        <v>119</v>
      </c>
      <c r="D54" s="452" t="s">
        <v>175</v>
      </c>
      <c r="E54" s="553" t="s">
        <v>118</v>
      </c>
      <c r="F54" s="4" t="s">
        <v>442</v>
      </c>
      <c r="G54" s="274" t="s">
        <v>127</v>
      </c>
      <c r="H54" s="526">
        <v>10000</v>
      </c>
      <c r="I54" s="24"/>
    </row>
    <row r="55" spans="1:9" s="194" customFormat="1" ht="37.5">
      <c r="A55" s="83" t="s">
        <v>292</v>
      </c>
      <c r="B55" s="32" t="s">
        <v>174</v>
      </c>
      <c r="C55" s="259" t="s">
        <v>119</v>
      </c>
      <c r="D55" s="451" t="s">
        <v>175</v>
      </c>
      <c r="E55" s="552" t="s">
        <v>118</v>
      </c>
      <c r="F55" s="31" t="s">
        <v>443</v>
      </c>
      <c r="G55" s="213"/>
      <c r="H55" s="524">
        <f>+H56</f>
        <v>105000</v>
      </c>
      <c r="I55" s="24"/>
    </row>
    <row r="56" spans="1:9" s="194" customFormat="1" ht="19.5">
      <c r="A56" s="225" t="s">
        <v>126</v>
      </c>
      <c r="B56" s="60" t="s">
        <v>174</v>
      </c>
      <c r="C56" s="60" t="s">
        <v>119</v>
      </c>
      <c r="D56" s="452" t="s">
        <v>175</v>
      </c>
      <c r="E56" s="553" t="s">
        <v>118</v>
      </c>
      <c r="F56" s="4" t="s">
        <v>443</v>
      </c>
      <c r="G56" s="274" t="s">
        <v>127</v>
      </c>
      <c r="H56" s="526">
        <v>105000</v>
      </c>
      <c r="I56" s="24"/>
    </row>
    <row r="57" spans="1:9" s="216" customFormat="1" ht="56.25">
      <c r="A57" s="61" t="s">
        <v>273</v>
      </c>
      <c r="B57" s="87" t="s">
        <v>118</v>
      </c>
      <c r="C57" s="214" t="s">
        <v>140</v>
      </c>
      <c r="D57" s="354" t="s">
        <v>142</v>
      </c>
      <c r="E57" s="550" t="s">
        <v>395</v>
      </c>
      <c r="F57" s="144" t="s">
        <v>397</v>
      </c>
      <c r="G57" s="215"/>
      <c r="H57" s="514">
        <f>+H58</f>
        <v>167000</v>
      </c>
      <c r="I57" s="6"/>
    </row>
    <row r="58" spans="1:9" s="216" customFormat="1" ht="37.5">
      <c r="A58" s="49" t="s">
        <v>628</v>
      </c>
      <c r="B58" s="79" t="s">
        <v>118</v>
      </c>
      <c r="C58" s="217" t="s">
        <v>140</v>
      </c>
      <c r="D58" s="428" t="s">
        <v>198</v>
      </c>
      <c r="E58" s="499" t="s">
        <v>395</v>
      </c>
      <c r="F58" s="223" t="s">
        <v>397</v>
      </c>
      <c r="G58" s="212"/>
      <c r="H58" s="516">
        <f>+H60</f>
        <v>167000</v>
      </c>
      <c r="I58" s="6"/>
    </row>
    <row r="59" spans="1:9" s="584" customFormat="1" ht="50.25" customHeight="1">
      <c r="A59" s="578" t="s">
        <v>399</v>
      </c>
      <c r="B59" s="579" t="s">
        <v>118</v>
      </c>
      <c r="C59" s="580" t="s">
        <v>140</v>
      </c>
      <c r="D59" s="586" t="s">
        <v>198</v>
      </c>
      <c r="E59" s="590" t="s">
        <v>118</v>
      </c>
      <c r="F59" s="587" t="s">
        <v>397</v>
      </c>
      <c r="G59" s="581"/>
      <c r="H59" s="582">
        <f>H60</f>
        <v>167000</v>
      </c>
      <c r="I59" s="583"/>
    </row>
    <row r="60" spans="1:249" s="194" customFormat="1" ht="19.5">
      <c r="A60" s="30" t="s">
        <v>199</v>
      </c>
      <c r="B60" s="40" t="s">
        <v>118</v>
      </c>
      <c r="C60" s="196" t="s">
        <v>140</v>
      </c>
      <c r="D60" s="259" t="s">
        <v>198</v>
      </c>
      <c r="E60" s="561" t="s">
        <v>118</v>
      </c>
      <c r="F60" s="44" t="s">
        <v>400</v>
      </c>
      <c r="G60" s="224"/>
      <c r="H60" s="521">
        <f>+H61</f>
        <v>167000</v>
      </c>
      <c r="I60" s="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c r="GT60" s="216"/>
      <c r="GU60" s="216"/>
      <c r="GV60" s="216"/>
      <c r="GW60" s="216"/>
      <c r="GX60" s="216"/>
      <c r="GY60" s="216"/>
      <c r="GZ60" s="216"/>
      <c r="HA60" s="216"/>
      <c r="HB60" s="216"/>
      <c r="HC60" s="216"/>
      <c r="HD60" s="216"/>
      <c r="HE60" s="216"/>
      <c r="HF60" s="216"/>
      <c r="HG60" s="216"/>
      <c r="HH60" s="216"/>
      <c r="HI60" s="216"/>
      <c r="HJ60" s="216"/>
      <c r="HK60" s="216"/>
      <c r="HL60" s="216"/>
      <c r="HM60" s="216"/>
      <c r="HN60" s="216"/>
      <c r="HO60" s="216"/>
      <c r="HP60" s="216"/>
      <c r="HQ60" s="216"/>
      <c r="HR60" s="216"/>
      <c r="HS60" s="216"/>
      <c r="HT60" s="216"/>
      <c r="HU60" s="216"/>
      <c r="HV60" s="216"/>
      <c r="HW60" s="216"/>
      <c r="HX60" s="216"/>
      <c r="HY60" s="216"/>
      <c r="HZ60" s="216"/>
      <c r="IA60" s="216"/>
      <c r="IB60" s="216"/>
      <c r="IC60" s="216"/>
      <c r="ID60" s="216"/>
      <c r="IE60" s="216"/>
      <c r="IF60" s="216"/>
      <c r="IG60" s="216"/>
      <c r="IH60" s="216"/>
      <c r="II60" s="216"/>
      <c r="IJ60" s="216"/>
      <c r="IK60" s="216"/>
      <c r="IL60" s="216"/>
      <c r="IM60" s="216"/>
      <c r="IN60" s="216"/>
      <c r="IO60" s="216"/>
    </row>
    <row r="61" spans="1:249" s="194" customFormat="1" ht="19.5">
      <c r="A61" s="225" t="s">
        <v>126</v>
      </c>
      <c r="B61" s="12" t="s">
        <v>118</v>
      </c>
      <c r="C61" s="12" t="s">
        <v>140</v>
      </c>
      <c r="D61" s="261" t="s">
        <v>198</v>
      </c>
      <c r="E61" s="562" t="s">
        <v>118</v>
      </c>
      <c r="F61" s="45" t="s">
        <v>400</v>
      </c>
      <c r="G61" s="12" t="s">
        <v>127</v>
      </c>
      <c r="H61" s="518">
        <v>167000</v>
      </c>
      <c r="I61" s="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c r="GT61" s="216"/>
      <c r="GU61" s="216"/>
      <c r="GV61" s="216"/>
      <c r="GW61" s="216"/>
      <c r="GX61" s="216"/>
      <c r="GY61" s="216"/>
      <c r="GZ61" s="216"/>
      <c r="HA61" s="216"/>
      <c r="HB61" s="216"/>
      <c r="HC61" s="216"/>
      <c r="HD61" s="216"/>
      <c r="HE61" s="216"/>
      <c r="HF61" s="216"/>
      <c r="HG61" s="216"/>
      <c r="HH61" s="216"/>
      <c r="HI61" s="216"/>
      <c r="HJ61" s="216"/>
      <c r="HK61" s="216"/>
      <c r="HL61" s="216"/>
      <c r="HM61" s="216"/>
      <c r="HN61" s="216"/>
      <c r="HO61" s="216"/>
      <c r="HP61" s="216"/>
      <c r="HQ61" s="216"/>
      <c r="HR61" s="216"/>
      <c r="HS61" s="216"/>
      <c r="HT61" s="216"/>
      <c r="HU61" s="216"/>
      <c r="HV61" s="216"/>
      <c r="HW61" s="216"/>
      <c r="HX61" s="216"/>
      <c r="HY61" s="216"/>
      <c r="HZ61" s="216"/>
      <c r="IA61" s="216"/>
      <c r="IB61" s="216"/>
      <c r="IC61" s="216"/>
      <c r="ID61" s="216"/>
      <c r="IE61" s="216"/>
      <c r="IF61" s="216"/>
      <c r="IG61" s="216"/>
      <c r="IH61" s="216"/>
      <c r="II61" s="216"/>
      <c r="IJ61" s="216"/>
      <c r="IK61" s="216"/>
      <c r="IL61" s="216"/>
      <c r="IM61" s="216"/>
      <c r="IN61" s="216"/>
      <c r="IO61" s="216"/>
    </row>
    <row r="62" spans="1:9" s="125" customFormat="1" ht="56.25">
      <c r="A62" s="61" t="s">
        <v>320</v>
      </c>
      <c r="B62" s="87" t="s">
        <v>124</v>
      </c>
      <c r="C62" s="214" t="s">
        <v>296</v>
      </c>
      <c r="D62" s="354" t="s">
        <v>313</v>
      </c>
      <c r="E62" s="550" t="s">
        <v>395</v>
      </c>
      <c r="F62" s="144" t="s">
        <v>397</v>
      </c>
      <c r="G62" s="215"/>
      <c r="H62" s="514">
        <f>+H63</f>
        <v>1000000</v>
      </c>
      <c r="I62" s="82"/>
    </row>
    <row r="63" spans="1:9" s="125" customFormat="1" ht="84" customHeight="1">
      <c r="A63" s="49" t="s">
        <v>321</v>
      </c>
      <c r="B63" s="79" t="s">
        <v>124</v>
      </c>
      <c r="C63" s="217" t="s">
        <v>296</v>
      </c>
      <c r="D63" s="426" t="s">
        <v>319</v>
      </c>
      <c r="E63" s="568" t="s">
        <v>395</v>
      </c>
      <c r="F63" s="211" t="s">
        <v>397</v>
      </c>
      <c r="G63" s="218"/>
      <c r="H63" s="519">
        <f>+H65</f>
        <v>1000000</v>
      </c>
      <c r="I63" s="82"/>
    </row>
    <row r="64" spans="1:9" s="125" customFormat="1" ht="48" customHeight="1">
      <c r="A64" s="607" t="s">
        <v>412</v>
      </c>
      <c r="B64" s="608" t="s">
        <v>124</v>
      </c>
      <c r="C64" s="609" t="s">
        <v>296</v>
      </c>
      <c r="D64" s="610" t="s">
        <v>319</v>
      </c>
      <c r="E64" s="611" t="s">
        <v>118</v>
      </c>
      <c r="F64" s="612" t="s">
        <v>397</v>
      </c>
      <c r="G64" s="613"/>
      <c r="H64" s="614">
        <f>H65</f>
        <v>1000000</v>
      </c>
      <c r="I64" s="82"/>
    </row>
    <row r="65" spans="1:9" s="125" customFormat="1" ht="131.25">
      <c r="A65" s="151" t="s">
        <v>322</v>
      </c>
      <c r="B65" s="742" t="s">
        <v>124</v>
      </c>
      <c r="C65" s="743" t="s">
        <v>296</v>
      </c>
      <c r="D65" s="53" t="s">
        <v>319</v>
      </c>
      <c r="E65" s="561" t="s">
        <v>118</v>
      </c>
      <c r="F65" s="54" t="s">
        <v>413</v>
      </c>
      <c r="G65" s="221"/>
      <c r="H65" s="520">
        <f>H66</f>
        <v>1000000</v>
      </c>
      <c r="I65" s="82"/>
    </row>
    <row r="66" spans="1:9" s="125" customFormat="1" ht="36.75" customHeight="1">
      <c r="A66" s="25" t="s">
        <v>126</v>
      </c>
      <c r="B66" s="12" t="s">
        <v>124</v>
      </c>
      <c r="C66" s="12" t="s">
        <v>296</v>
      </c>
      <c r="D66" s="440" t="s">
        <v>319</v>
      </c>
      <c r="E66" s="562" t="s">
        <v>118</v>
      </c>
      <c r="F66" s="347" t="s">
        <v>413</v>
      </c>
      <c r="G66" s="16" t="s">
        <v>127</v>
      </c>
      <c r="H66" s="518">
        <v>1000000</v>
      </c>
      <c r="I66" s="82"/>
    </row>
    <row r="67" spans="1:9" s="216" customFormat="1" ht="63.75" customHeight="1">
      <c r="A67" s="245" t="s">
        <v>280</v>
      </c>
      <c r="B67" s="89" t="s">
        <v>145</v>
      </c>
      <c r="C67" s="89">
        <v>14</v>
      </c>
      <c r="D67" s="433" t="s">
        <v>150</v>
      </c>
      <c r="E67" s="498" t="s">
        <v>395</v>
      </c>
      <c r="F67" s="144" t="s">
        <v>397</v>
      </c>
      <c r="G67" s="89"/>
      <c r="H67" s="514">
        <f>+H68</f>
        <v>5000</v>
      </c>
      <c r="I67" s="6"/>
    </row>
    <row r="68" spans="1:9" s="125" customFormat="1" ht="63.75" customHeight="1">
      <c r="A68" s="246" t="s">
        <v>281</v>
      </c>
      <c r="B68" s="86" t="s">
        <v>145</v>
      </c>
      <c r="C68" s="86" t="s">
        <v>151</v>
      </c>
      <c r="D68" s="434" t="s">
        <v>200</v>
      </c>
      <c r="E68" s="237" t="s">
        <v>395</v>
      </c>
      <c r="F68" s="229" t="s">
        <v>397</v>
      </c>
      <c r="G68" s="86"/>
      <c r="H68" s="516">
        <f>H69</f>
        <v>5000</v>
      </c>
      <c r="I68" s="82"/>
    </row>
    <row r="69" spans="1:9" s="125" customFormat="1" ht="41.25" customHeight="1">
      <c r="A69" s="604" t="s">
        <v>411</v>
      </c>
      <c r="B69" s="606" t="s">
        <v>145</v>
      </c>
      <c r="C69" s="606">
        <v>14</v>
      </c>
      <c r="D69" s="601" t="s">
        <v>200</v>
      </c>
      <c r="E69" s="602" t="s">
        <v>118</v>
      </c>
      <c r="F69" s="587" t="s">
        <v>410</v>
      </c>
      <c r="G69" s="605"/>
      <c r="H69" s="582">
        <f>H70</f>
        <v>5000</v>
      </c>
      <c r="I69" s="82"/>
    </row>
    <row r="70" spans="1:9" s="125" customFormat="1" ht="41.25" customHeight="1">
      <c r="A70" s="90" t="s">
        <v>201</v>
      </c>
      <c r="B70" s="74" t="s">
        <v>145</v>
      </c>
      <c r="C70" s="74">
        <v>14</v>
      </c>
      <c r="D70" s="436" t="s">
        <v>200</v>
      </c>
      <c r="E70" s="564" t="s">
        <v>118</v>
      </c>
      <c r="F70" s="231" t="s">
        <v>410</v>
      </c>
      <c r="G70" s="32"/>
      <c r="H70" s="517">
        <f>H71</f>
        <v>5000</v>
      </c>
      <c r="I70" s="82"/>
    </row>
    <row r="71" spans="1:9" s="125" customFormat="1" ht="27.75" customHeight="1">
      <c r="A71" s="25" t="s">
        <v>126</v>
      </c>
      <c r="B71" s="73" t="s">
        <v>145</v>
      </c>
      <c r="C71" s="73">
        <v>14</v>
      </c>
      <c r="D71" s="437" t="s">
        <v>200</v>
      </c>
      <c r="E71" s="563" t="s">
        <v>118</v>
      </c>
      <c r="F71" s="131" t="s">
        <v>410</v>
      </c>
      <c r="G71" s="12" t="s">
        <v>127</v>
      </c>
      <c r="H71" s="518">
        <v>5000</v>
      </c>
      <c r="I71" s="82"/>
    </row>
    <row r="72" spans="1:9" s="243" customFormat="1" ht="75">
      <c r="A72" s="61" t="s">
        <v>278</v>
      </c>
      <c r="B72" s="87" t="s">
        <v>145</v>
      </c>
      <c r="C72" s="87" t="s">
        <v>168</v>
      </c>
      <c r="D72" s="433" t="s">
        <v>202</v>
      </c>
      <c r="E72" s="498" t="s">
        <v>395</v>
      </c>
      <c r="F72" s="144" t="s">
        <v>397</v>
      </c>
      <c r="G72" s="87"/>
      <c r="H72" s="529">
        <f>+H73</f>
        <v>50000</v>
      </c>
      <c r="I72" s="88"/>
    </row>
    <row r="73" spans="1:9" s="242" customFormat="1" ht="93.75">
      <c r="A73" s="49" t="s">
        <v>279</v>
      </c>
      <c r="B73" s="79" t="s">
        <v>145</v>
      </c>
      <c r="C73" s="79" t="s">
        <v>168</v>
      </c>
      <c r="D73" s="434" t="s">
        <v>203</v>
      </c>
      <c r="E73" s="237" t="s">
        <v>395</v>
      </c>
      <c r="F73" s="229" t="s">
        <v>397</v>
      </c>
      <c r="G73" s="79"/>
      <c r="H73" s="530">
        <f>H74</f>
        <v>50000</v>
      </c>
      <c r="I73" s="76"/>
    </row>
    <row r="74" spans="1:9" s="242" customFormat="1" ht="37.5">
      <c r="A74" s="600" t="s">
        <v>405</v>
      </c>
      <c r="B74" s="579" t="s">
        <v>145</v>
      </c>
      <c r="C74" s="579" t="s">
        <v>168</v>
      </c>
      <c r="D74" s="601" t="s">
        <v>203</v>
      </c>
      <c r="E74" s="602" t="s">
        <v>118</v>
      </c>
      <c r="F74" s="587" t="s">
        <v>397</v>
      </c>
      <c r="G74" s="579"/>
      <c r="H74" s="603">
        <f>H75+H77</f>
        <v>50000</v>
      </c>
      <c r="I74" s="76"/>
    </row>
    <row r="75" spans="1:9" s="125" customFormat="1" ht="37.5">
      <c r="A75" s="83" t="s">
        <v>406</v>
      </c>
      <c r="B75" s="84" t="s">
        <v>145</v>
      </c>
      <c r="C75" s="84" t="s">
        <v>168</v>
      </c>
      <c r="D75" s="436" t="s">
        <v>203</v>
      </c>
      <c r="E75" s="564" t="s">
        <v>118</v>
      </c>
      <c r="F75" s="231" t="s">
        <v>407</v>
      </c>
      <c r="G75" s="32"/>
      <c r="H75" s="517">
        <f>+H76</f>
        <v>25000</v>
      </c>
      <c r="I75" s="82"/>
    </row>
    <row r="76" spans="1:9" s="125" customFormat="1" ht="18.75">
      <c r="A76" s="85" t="s">
        <v>126</v>
      </c>
      <c r="B76" s="80" t="s">
        <v>145</v>
      </c>
      <c r="C76" s="80" t="s">
        <v>168</v>
      </c>
      <c r="D76" s="435" t="s">
        <v>203</v>
      </c>
      <c r="E76" s="565" t="s">
        <v>118</v>
      </c>
      <c r="F76" s="241" t="s">
        <v>407</v>
      </c>
      <c r="G76" s="12" t="s">
        <v>127</v>
      </c>
      <c r="H76" s="518">
        <v>25000</v>
      </c>
      <c r="I76" s="82"/>
    </row>
    <row r="77" spans="1:9" s="125" customFormat="1" ht="37.5">
      <c r="A77" s="83" t="s">
        <v>409</v>
      </c>
      <c r="B77" s="84" t="s">
        <v>145</v>
      </c>
      <c r="C77" s="84" t="s">
        <v>168</v>
      </c>
      <c r="D77" s="436" t="s">
        <v>203</v>
      </c>
      <c r="E77" s="564" t="s">
        <v>118</v>
      </c>
      <c r="F77" s="231" t="s">
        <v>408</v>
      </c>
      <c r="G77" s="32"/>
      <c r="H77" s="517">
        <f>+H78</f>
        <v>25000</v>
      </c>
      <c r="I77" s="82"/>
    </row>
    <row r="78" spans="1:9" s="125" customFormat="1" ht="18.75">
      <c r="A78" s="85" t="s">
        <v>126</v>
      </c>
      <c r="B78" s="80" t="s">
        <v>145</v>
      </c>
      <c r="C78" s="80" t="s">
        <v>168</v>
      </c>
      <c r="D78" s="435" t="s">
        <v>203</v>
      </c>
      <c r="E78" s="565" t="s">
        <v>118</v>
      </c>
      <c r="F78" s="241" t="s">
        <v>408</v>
      </c>
      <c r="G78" s="12" t="s">
        <v>127</v>
      </c>
      <c r="H78" s="518">
        <v>25000</v>
      </c>
      <c r="I78" s="82"/>
    </row>
    <row r="79" spans="1:38" s="191" customFormat="1" ht="18.75">
      <c r="A79" s="11" t="s">
        <v>207</v>
      </c>
      <c r="B79" s="187" t="s">
        <v>118</v>
      </c>
      <c r="C79" s="188" t="s">
        <v>119</v>
      </c>
      <c r="D79" s="214" t="s">
        <v>206</v>
      </c>
      <c r="E79" s="550" t="s">
        <v>395</v>
      </c>
      <c r="F79" s="28" t="s">
        <v>397</v>
      </c>
      <c r="G79" s="189"/>
      <c r="H79" s="508">
        <f>+H80</f>
        <v>632160</v>
      </c>
      <c r="I79" s="10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row>
    <row r="80" spans="1:38" s="195" customFormat="1" ht="19.5">
      <c r="A80" s="10" t="s">
        <v>209</v>
      </c>
      <c r="B80" s="101" t="s">
        <v>118</v>
      </c>
      <c r="C80" s="192" t="s">
        <v>119</v>
      </c>
      <c r="D80" s="408" t="s">
        <v>208</v>
      </c>
      <c r="E80" s="551" t="s">
        <v>395</v>
      </c>
      <c r="F80" s="3" t="s">
        <v>397</v>
      </c>
      <c r="G80" s="193"/>
      <c r="H80" s="509">
        <f>+H81</f>
        <v>632160</v>
      </c>
      <c r="I80" s="2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row>
    <row r="81" spans="1:38" s="195" customFormat="1" ht="19.5">
      <c r="A81" s="30" t="s">
        <v>186</v>
      </c>
      <c r="B81" s="40" t="s">
        <v>118</v>
      </c>
      <c r="C81" s="196" t="s">
        <v>119</v>
      </c>
      <c r="D81" s="220" t="s">
        <v>208</v>
      </c>
      <c r="E81" s="552" t="s">
        <v>395</v>
      </c>
      <c r="F81" s="31" t="s">
        <v>396</v>
      </c>
      <c r="G81" s="197"/>
      <c r="H81" s="510">
        <f>+H82</f>
        <v>632160</v>
      </c>
      <c r="I81" s="2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row>
    <row r="82" spans="1:38" s="195" customFormat="1" ht="48.75" customHeight="1">
      <c r="A82" s="23" t="s">
        <v>125</v>
      </c>
      <c r="B82" s="12" t="s">
        <v>118</v>
      </c>
      <c r="C82" s="198" t="s">
        <v>119</v>
      </c>
      <c r="D82" s="420" t="s">
        <v>208</v>
      </c>
      <c r="E82" s="553" t="s">
        <v>395</v>
      </c>
      <c r="F82" s="4" t="s">
        <v>396</v>
      </c>
      <c r="G82" s="199" t="s">
        <v>120</v>
      </c>
      <c r="H82" s="511">
        <v>632160</v>
      </c>
      <c r="I82" s="2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row>
    <row r="83" spans="1:38" s="195" customFormat="1" ht="19.5">
      <c r="A83" s="11" t="s">
        <v>211</v>
      </c>
      <c r="B83" s="187" t="s">
        <v>118</v>
      </c>
      <c r="C83" s="188" t="s">
        <v>124</v>
      </c>
      <c r="D83" s="421" t="s">
        <v>210</v>
      </c>
      <c r="E83" s="555" t="s">
        <v>395</v>
      </c>
      <c r="F83" s="2" t="s">
        <v>397</v>
      </c>
      <c r="G83" s="189"/>
      <c r="H83" s="508">
        <f>+H84</f>
        <v>1544200</v>
      </c>
      <c r="I83" s="2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row>
    <row r="84" spans="1:38" s="195" customFormat="1" ht="19.5">
      <c r="A84" s="10" t="s">
        <v>213</v>
      </c>
      <c r="B84" s="101" t="s">
        <v>118</v>
      </c>
      <c r="C84" s="192" t="s">
        <v>124</v>
      </c>
      <c r="D84" s="408" t="s">
        <v>212</v>
      </c>
      <c r="E84" s="551" t="s">
        <v>395</v>
      </c>
      <c r="F84" s="3" t="s">
        <v>397</v>
      </c>
      <c r="G84" s="193"/>
      <c r="H84" s="509">
        <f>+H85</f>
        <v>1544200</v>
      </c>
      <c r="I84" s="2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row>
    <row r="85" spans="1:9" s="194" customFormat="1" ht="19.5">
      <c r="A85" s="30" t="s">
        <v>186</v>
      </c>
      <c r="B85" s="40" t="s">
        <v>118</v>
      </c>
      <c r="C85" s="196" t="s">
        <v>124</v>
      </c>
      <c r="D85" s="220" t="s">
        <v>212</v>
      </c>
      <c r="E85" s="552" t="s">
        <v>395</v>
      </c>
      <c r="F85" s="31" t="s">
        <v>396</v>
      </c>
      <c r="G85" s="197"/>
      <c r="H85" s="510">
        <f>SUM(H86:H88)</f>
        <v>1544200</v>
      </c>
      <c r="I85" s="24"/>
    </row>
    <row r="86" spans="1:9" s="194" customFormat="1" ht="43.5" customHeight="1">
      <c r="A86" s="23" t="s">
        <v>125</v>
      </c>
      <c r="B86" s="12" t="s">
        <v>118</v>
      </c>
      <c r="C86" s="198" t="s">
        <v>124</v>
      </c>
      <c r="D86" s="420" t="s">
        <v>212</v>
      </c>
      <c r="E86" s="553" t="s">
        <v>395</v>
      </c>
      <c r="F86" s="4" t="s">
        <v>396</v>
      </c>
      <c r="G86" s="199" t="s">
        <v>120</v>
      </c>
      <c r="H86" s="511">
        <v>1494400</v>
      </c>
      <c r="I86" s="24"/>
    </row>
    <row r="87" spans="1:9" s="194" customFormat="1" ht="19.5">
      <c r="A87" s="25" t="s">
        <v>126</v>
      </c>
      <c r="B87" s="12" t="s">
        <v>118</v>
      </c>
      <c r="C87" s="198" t="s">
        <v>124</v>
      </c>
      <c r="D87" s="420" t="s">
        <v>212</v>
      </c>
      <c r="E87" s="553" t="s">
        <v>395</v>
      </c>
      <c r="F87" s="4" t="s">
        <v>396</v>
      </c>
      <c r="G87" s="199" t="s">
        <v>127</v>
      </c>
      <c r="H87" s="511">
        <v>24540</v>
      </c>
      <c r="I87" s="24"/>
    </row>
    <row r="88" spans="1:9" s="194" customFormat="1" ht="19.5">
      <c r="A88" s="25" t="s">
        <v>128</v>
      </c>
      <c r="B88" s="12" t="s">
        <v>118</v>
      </c>
      <c r="C88" s="198" t="s">
        <v>124</v>
      </c>
      <c r="D88" s="420" t="s">
        <v>212</v>
      </c>
      <c r="E88" s="553" t="s">
        <v>395</v>
      </c>
      <c r="F88" s="4" t="s">
        <v>396</v>
      </c>
      <c r="G88" s="199" t="s">
        <v>129</v>
      </c>
      <c r="H88" s="511">
        <v>25260</v>
      </c>
      <c r="I88" s="24"/>
    </row>
    <row r="89" spans="1:38" s="195" customFormat="1" ht="19.5">
      <c r="A89" s="11" t="s">
        <v>215</v>
      </c>
      <c r="B89" s="187" t="s">
        <v>118</v>
      </c>
      <c r="C89" s="188" t="s">
        <v>130</v>
      </c>
      <c r="D89" s="421" t="s">
        <v>214</v>
      </c>
      <c r="E89" s="555" t="s">
        <v>395</v>
      </c>
      <c r="F89" s="2" t="s">
        <v>397</v>
      </c>
      <c r="G89" s="189"/>
      <c r="H89" s="508">
        <f>H90</f>
        <v>26040</v>
      </c>
      <c r="I89" s="2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row>
    <row r="90" spans="1:38" s="195" customFormat="1" ht="19.5">
      <c r="A90" s="10" t="s">
        <v>217</v>
      </c>
      <c r="B90" s="101" t="s">
        <v>118</v>
      </c>
      <c r="C90" s="192" t="s">
        <v>130</v>
      </c>
      <c r="D90" s="408" t="s">
        <v>216</v>
      </c>
      <c r="E90" s="551" t="s">
        <v>395</v>
      </c>
      <c r="F90" s="3" t="s">
        <v>397</v>
      </c>
      <c r="G90" s="193"/>
      <c r="H90" s="509">
        <f>+H91</f>
        <v>26040</v>
      </c>
      <c r="I90" s="2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row>
    <row r="91" spans="1:9" s="194" customFormat="1" ht="19.5">
      <c r="A91" s="30" t="s">
        <v>186</v>
      </c>
      <c r="B91" s="40" t="s">
        <v>118</v>
      </c>
      <c r="C91" s="196" t="s">
        <v>130</v>
      </c>
      <c r="D91" s="220" t="s">
        <v>216</v>
      </c>
      <c r="E91" s="552" t="s">
        <v>395</v>
      </c>
      <c r="F91" s="31" t="s">
        <v>396</v>
      </c>
      <c r="G91" s="197"/>
      <c r="H91" s="510">
        <f>H93</f>
        <v>26040</v>
      </c>
      <c r="I91" s="24"/>
    </row>
    <row r="92" spans="1:9" s="194" customFormat="1" ht="43.5" customHeight="1" hidden="1">
      <c r="A92" s="23" t="s">
        <v>125</v>
      </c>
      <c r="B92" s="12" t="s">
        <v>118</v>
      </c>
      <c r="C92" s="198" t="s">
        <v>130</v>
      </c>
      <c r="D92" s="420" t="s">
        <v>216</v>
      </c>
      <c r="E92" s="553"/>
      <c r="F92" s="27" t="s">
        <v>185</v>
      </c>
      <c r="G92" s="199" t="s">
        <v>120</v>
      </c>
      <c r="H92" s="511"/>
      <c r="I92" s="24"/>
    </row>
    <row r="93" spans="1:9" s="194" customFormat="1" ht="19.5">
      <c r="A93" s="25" t="s">
        <v>126</v>
      </c>
      <c r="B93" s="12" t="s">
        <v>118</v>
      </c>
      <c r="C93" s="198" t="s">
        <v>130</v>
      </c>
      <c r="D93" s="420" t="s">
        <v>216</v>
      </c>
      <c r="E93" s="553" t="s">
        <v>395</v>
      </c>
      <c r="F93" s="27" t="s">
        <v>396</v>
      </c>
      <c r="G93" s="199" t="s">
        <v>127</v>
      </c>
      <c r="H93" s="511">
        <v>26040</v>
      </c>
      <c r="I93" s="24"/>
    </row>
    <row r="94" spans="1:9" s="216" customFormat="1" ht="18.75">
      <c r="A94" s="62" t="s">
        <v>225</v>
      </c>
      <c r="B94" s="205" t="s">
        <v>118</v>
      </c>
      <c r="C94" s="63">
        <v>13</v>
      </c>
      <c r="D94" s="429" t="s">
        <v>224</v>
      </c>
      <c r="E94" s="591" t="s">
        <v>395</v>
      </c>
      <c r="F94" s="226" t="s">
        <v>397</v>
      </c>
      <c r="G94" s="227"/>
      <c r="H94" s="522">
        <f>H95</f>
        <v>391298</v>
      </c>
      <c r="I94" s="82"/>
    </row>
    <row r="95" spans="1:9" s="125" customFormat="1" ht="18.75">
      <c r="A95" s="49" t="s">
        <v>227</v>
      </c>
      <c r="B95" s="228" t="s">
        <v>118</v>
      </c>
      <c r="C95" s="57">
        <v>13</v>
      </c>
      <c r="D95" s="430" t="s">
        <v>226</v>
      </c>
      <c r="E95" s="237" t="s">
        <v>395</v>
      </c>
      <c r="F95" s="229" t="s">
        <v>397</v>
      </c>
      <c r="G95" s="230"/>
      <c r="H95" s="516">
        <f>H96+H98+H100</f>
        <v>391298</v>
      </c>
      <c r="I95" s="82"/>
    </row>
    <row r="96" spans="1:9" s="125" customFormat="1" ht="18.75">
      <c r="A96" s="83" t="s">
        <v>382</v>
      </c>
      <c r="B96" s="134" t="s">
        <v>118</v>
      </c>
      <c r="C96" s="64">
        <v>13</v>
      </c>
      <c r="D96" s="431" t="s">
        <v>226</v>
      </c>
      <c r="E96" s="564" t="s">
        <v>395</v>
      </c>
      <c r="F96" s="231" t="s">
        <v>401</v>
      </c>
      <c r="G96" s="136"/>
      <c r="H96" s="517">
        <f>H97</f>
        <v>200000</v>
      </c>
      <c r="I96" s="82"/>
    </row>
    <row r="97" spans="1:9" s="125" customFormat="1" ht="18.75">
      <c r="A97" s="222" t="s">
        <v>126</v>
      </c>
      <c r="B97" s="130" t="s">
        <v>118</v>
      </c>
      <c r="C97" s="59">
        <v>13</v>
      </c>
      <c r="D97" s="432" t="s">
        <v>226</v>
      </c>
      <c r="E97" s="563" t="s">
        <v>395</v>
      </c>
      <c r="F97" s="131" t="s">
        <v>401</v>
      </c>
      <c r="G97" s="130" t="s">
        <v>127</v>
      </c>
      <c r="H97" s="523">
        <v>200000</v>
      </c>
      <c r="I97" s="82"/>
    </row>
    <row r="98" spans="1:9" s="125" customFormat="1" ht="18.75">
      <c r="A98" s="83" t="s">
        <v>294</v>
      </c>
      <c r="B98" s="134" t="s">
        <v>118</v>
      </c>
      <c r="C98" s="64">
        <v>13</v>
      </c>
      <c r="D98" s="431" t="s">
        <v>226</v>
      </c>
      <c r="E98" s="564" t="s">
        <v>395</v>
      </c>
      <c r="F98" s="231" t="s">
        <v>402</v>
      </c>
      <c r="G98" s="136"/>
      <c r="H98" s="517">
        <f>H99</f>
        <v>57000</v>
      </c>
      <c r="I98" s="82"/>
    </row>
    <row r="99" spans="1:9" s="125" customFormat="1" ht="18.75">
      <c r="A99" s="222" t="s">
        <v>126</v>
      </c>
      <c r="B99" s="130" t="s">
        <v>118</v>
      </c>
      <c r="C99" s="59">
        <v>13</v>
      </c>
      <c r="D99" s="432" t="s">
        <v>226</v>
      </c>
      <c r="E99" s="563" t="s">
        <v>395</v>
      </c>
      <c r="F99" s="131" t="s">
        <v>402</v>
      </c>
      <c r="G99" s="130" t="s">
        <v>127</v>
      </c>
      <c r="H99" s="523">
        <v>57000</v>
      </c>
      <c r="I99" s="82"/>
    </row>
    <row r="100" spans="1:9" s="125" customFormat="1" ht="18.75">
      <c r="A100" s="90" t="s">
        <v>228</v>
      </c>
      <c r="B100" s="74" t="s">
        <v>119</v>
      </c>
      <c r="C100" s="74" t="s">
        <v>145</v>
      </c>
      <c r="D100" s="436" t="s">
        <v>226</v>
      </c>
      <c r="E100" s="564" t="s">
        <v>395</v>
      </c>
      <c r="F100" s="231" t="s">
        <v>404</v>
      </c>
      <c r="G100" s="74"/>
      <c r="H100" s="517">
        <f>H101</f>
        <v>134298</v>
      </c>
      <c r="I100" s="82"/>
    </row>
    <row r="101" spans="1:9" s="125" customFormat="1" ht="39.75" customHeight="1">
      <c r="A101" s="23" t="s">
        <v>125</v>
      </c>
      <c r="B101" s="12" t="s">
        <v>119</v>
      </c>
      <c r="C101" s="12" t="s">
        <v>145</v>
      </c>
      <c r="D101" s="435" t="s">
        <v>226</v>
      </c>
      <c r="E101" s="565" t="s">
        <v>395</v>
      </c>
      <c r="F101" s="241" t="s">
        <v>404</v>
      </c>
      <c r="G101" s="12" t="s">
        <v>120</v>
      </c>
      <c r="H101" s="518">
        <v>134298</v>
      </c>
      <c r="I101" s="82"/>
    </row>
    <row r="102" spans="1:9" s="125" customFormat="1" ht="18.75">
      <c r="A102" s="232" t="s">
        <v>275</v>
      </c>
      <c r="B102" s="233" t="s">
        <v>118</v>
      </c>
      <c r="C102" s="233" t="s">
        <v>140</v>
      </c>
      <c r="D102" s="433" t="s">
        <v>274</v>
      </c>
      <c r="E102" s="498" t="s">
        <v>395</v>
      </c>
      <c r="F102" s="144" t="s">
        <v>397</v>
      </c>
      <c r="G102" s="234"/>
      <c r="H102" s="514">
        <f>+H103</f>
        <v>5019417.1</v>
      </c>
      <c r="I102" s="82"/>
    </row>
    <row r="103" spans="1:9" s="125" customFormat="1" ht="56.25">
      <c r="A103" s="235" t="s">
        <v>276</v>
      </c>
      <c r="B103" s="236" t="s">
        <v>118</v>
      </c>
      <c r="C103" s="236" t="s">
        <v>140</v>
      </c>
      <c r="D103" s="434" t="s">
        <v>277</v>
      </c>
      <c r="E103" s="571" t="s">
        <v>395</v>
      </c>
      <c r="F103" s="229" t="s">
        <v>397</v>
      </c>
      <c r="G103" s="237"/>
      <c r="H103" s="516">
        <f>+H104</f>
        <v>5019417.1</v>
      </c>
      <c r="I103" s="82"/>
    </row>
    <row r="104" spans="1:255" s="238" customFormat="1" ht="19.5">
      <c r="A104" s="83" t="s">
        <v>184</v>
      </c>
      <c r="B104" s="32" t="s">
        <v>118</v>
      </c>
      <c r="C104" s="32">
        <v>13</v>
      </c>
      <c r="D104" s="259" t="s">
        <v>277</v>
      </c>
      <c r="E104" s="561" t="s">
        <v>395</v>
      </c>
      <c r="F104" s="135" t="s">
        <v>403</v>
      </c>
      <c r="G104" s="32"/>
      <c r="H104" s="524">
        <f>SUM(H105:H107)</f>
        <v>5019417.1</v>
      </c>
      <c r="I104" s="27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239"/>
      <c r="CE104" s="239"/>
      <c r="CF104" s="239"/>
      <c r="CG104" s="239"/>
      <c r="CH104" s="239"/>
      <c r="CI104" s="239"/>
      <c r="CJ104" s="239"/>
      <c r="CK104" s="239"/>
      <c r="CL104" s="239"/>
      <c r="CM104" s="239"/>
      <c r="CN104" s="239"/>
      <c r="CO104" s="239"/>
      <c r="CP104" s="239"/>
      <c r="CQ104" s="239"/>
      <c r="CR104" s="239"/>
      <c r="CS104" s="239"/>
      <c r="CT104" s="239"/>
      <c r="CU104" s="239"/>
      <c r="CV104" s="239"/>
      <c r="CW104" s="239"/>
      <c r="CX104" s="239"/>
      <c r="CY104" s="239"/>
      <c r="CZ104" s="239"/>
      <c r="DA104" s="239"/>
      <c r="DB104" s="239"/>
      <c r="DC104" s="239"/>
      <c r="DD104" s="239"/>
      <c r="DE104" s="239"/>
      <c r="DF104" s="239"/>
      <c r="DG104" s="239"/>
      <c r="DH104" s="239"/>
      <c r="DI104" s="239"/>
      <c r="DJ104" s="239"/>
      <c r="DK104" s="239"/>
      <c r="DL104" s="239"/>
      <c r="DM104" s="239"/>
      <c r="DN104" s="239"/>
      <c r="DO104" s="239"/>
      <c r="DP104" s="239"/>
      <c r="DQ104" s="239"/>
      <c r="DR104" s="239"/>
      <c r="DS104" s="239"/>
      <c r="DT104" s="239"/>
      <c r="DU104" s="239"/>
      <c r="DV104" s="239"/>
      <c r="DW104" s="239"/>
      <c r="DX104" s="239"/>
      <c r="DY104" s="239"/>
      <c r="DZ104" s="239"/>
      <c r="EA104" s="239"/>
      <c r="EB104" s="239"/>
      <c r="EC104" s="239"/>
      <c r="ED104" s="239"/>
      <c r="EE104" s="239"/>
      <c r="EF104" s="239"/>
      <c r="EG104" s="239"/>
      <c r="EH104" s="239"/>
      <c r="EI104" s="239"/>
      <c r="EJ104" s="239"/>
      <c r="EK104" s="239"/>
      <c r="EL104" s="239"/>
      <c r="EM104" s="239"/>
      <c r="EN104" s="239"/>
      <c r="EO104" s="239"/>
      <c r="EP104" s="239"/>
      <c r="EQ104" s="239"/>
      <c r="ER104" s="239"/>
      <c r="ES104" s="239"/>
      <c r="ET104" s="239"/>
      <c r="EU104" s="239"/>
      <c r="EV104" s="239"/>
      <c r="EW104" s="239"/>
      <c r="EX104" s="239"/>
      <c r="EY104" s="239"/>
      <c r="EZ104" s="239"/>
      <c r="FA104" s="239"/>
      <c r="FB104" s="239"/>
      <c r="FC104" s="239"/>
      <c r="FD104" s="239"/>
      <c r="FE104" s="239"/>
      <c r="FF104" s="239"/>
      <c r="FG104" s="239"/>
      <c r="FH104" s="239"/>
      <c r="FI104" s="239"/>
      <c r="FJ104" s="239"/>
      <c r="FK104" s="239"/>
      <c r="FL104" s="239"/>
      <c r="FM104" s="239"/>
      <c r="FN104" s="239"/>
      <c r="FO104" s="239"/>
      <c r="FP104" s="239"/>
      <c r="FQ104" s="239"/>
      <c r="FR104" s="239"/>
      <c r="FS104" s="239"/>
      <c r="FT104" s="239"/>
      <c r="FU104" s="239"/>
      <c r="FV104" s="239"/>
      <c r="FW104" s="239"/>
      <c r="FX104" s="239"/>
      <c r="FY104" s="239"/>
      <c r="FZ104" s="239"/>
      <c r="GA104" s="239"/>
      <c r="GB104" s="239"/>
      <c r="GC104" s="239"/>
      <c r="GD104" s="239"/>
      <c r="GE104" s="239"/>
      <c r="GF104" s="239"/>
      <c r="GG104" s="239"/>
      <c r="GH104" s="239"/>
      <c r="GI104" s="239"/>
      <c r="GJ104" s="239"/>
      <c r="GK104" s="239"/>
      <c r="GL104" s="239"/>
      <c r="GM104" s="239"/>
      <c r="GN104" s="239"/>
      <c r="GO104" s="239"/>
      <c r="GP104" s="239"/>
      <c r="GQ104" s="239"/>
      <c r="GR104" s="239"/>
      <c r="GS104" s="239"/>
      <c r="GT104" s="239"/>
      <c r="GU104" s="239"/>
      <c r="GV104" s="239"/>
      <c r="GW104" s="239"/>
      <c r="GX104" s="239"/>
      <c r="GY104" s="239"/>
      <c r="GZ104" s="239"/>
      <c r="HA104" s="239"/>
      <c r="HB104" s="239"/>
      <c r="HC104" s="239"/>
      <c r="HD104" s="239"/>
      <c r="HE104" s="239"/>
      <c r="HF104" s="239"/>
      <c r="HG104" s="239"/>
      <c r="HH104" s="239"/>
      <c r="HI104" s="239"/>
      <c r="HJ104" s="239"/>
      <c r="HK104" s="239"/>
      <c r="HL104" s="239"/>
      <c r="HM104" s="239"/>
      <c r="HN104" s="239"/>
      <c r="HO104" s="239"/>
      <c r="HP104" s="239"/>
      <c r="HQ104" s="239"/>
      <c r="HR104" s="239"/>
      <c r="HS104" s="239"/>
      <c r="HT104" s="239"/>
      <c r="HU104" s="239"/>
      <c r="HV104" s="239"/>
      <c r="HW104" s="239"/>
      <c r="HX104" s="239"/>
      <c r="HY104" s="239"/>
      <c r="HZ104" s="239"/>
      <c r="IA104" s="239"/>
      <c r="IB104" s="239"/>
      <c r="IC104" s="239"/>
      <c r="ID104" s="239"/>
      <c r="IE104" s="239"/>
      <c r="IF104" s="239"/>
      <c r="IG104" s="239"/>
      <c r="IH104" s="239"/>
      <c r="II104" s="239"/>
      <c r="IJ104" s="239"/>
      <c r="IK104" s="239"/>
      <c r="IL104" s="239"/>
      <c r="IM104" s="239"/>
      <c r="IN104" s="239"/>
      <c r="IO104" s="239"/>
      <c r="IP104" s="239"/>
      <c r="IQ104" s="239"/>
      <c r="IR104" s="239"/>
      <c r="IS104" s="239"/>
      <c r="IT104" s="239"/>
      <c r="IU104" s="239"/>
    </row>
    <row r="105" spans="1:255" s="238" customFormat="1" ht="56.25">
      <c r="A105" s="121" t="s">
        <v>125</v>
      </c>
      <c r="B105" s="60" t="s">
        <v>118</v>
      </c>
      <c r="C105" s="60">
        <v>13</v>
      </c>
      <c r="D105" s="435" t="s">
        <v>277</v>
      </c>
      <c r="E105" s="585" t="s">
        <v>395</v>
      </c>
      <c r="F105" s="131" t="s">
        <v>403</v>
      </c>
      <c r="G105" s="60" t="s">
        <v>120</v>
      </c>
      <c r="H105" s="525">
        <v>3197409.6</v>
      </c>
      <c r="I105" s="279"/>
      <c r="J105" s="240"/>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39"/>
      <c r="EB105" s="239"/>
      <c r="EC105" s="239"/>
      <c r="ED105" s="239"/>
      <c r="EE105" s="239"/>
      <c r="EF105" s="239"/>
      <c r="EG105" s="239"/>
      <c r="EH105" s="239"/>
      <c r="EI105" s="239"/>
      <c r="EJ105" s="239"/>
      <c r="EK105" s="239"/>
      <c r="EL105" s="239"/>
      <c r="EM105" s="239"/>
      <c r="EN105" s="239"/>
      <c r="EO105" s="239"/>
      <c r="EP105" s="239"/>
      <c r="EQ105" s="239"/>
      <c r="ER105" s="239"/>
      <c r="ES105" s="239"/>
      <c r="ET105" s="239"/>
      <c r="EU105" s="239"/>
      <c r="EV105" s="239"/>
      <c r="EW105" s="239"/>
      <c r="EX105" s="239"/>
      <c r="EY105" s="239"/>
      <c r="EZ105" s="239"/>
      <c r="FA105" s="239"/>
      <c r="FB105" s="239"/>
      <c r="FC105" s="239"/>
      <c r="FD105" s="239"/>
      <c r="FE105" s="239"/>
      <c r="FF105" s="239"/>
      <c r="FG105" s="239"/>
      <c r="FH105" s="239"/>
      <c r="FI105" s="239"/>
      <c r="FJ105" s="239"/>
      <c r="FK105" s="239"/>
      <c r="FL105" s="239"/>
      <c r="FM105" s="239"/>
      <c r="FN105" s="239"/>
      <c r="FO105" s="239"/>
      <c r="FP105" s="239"/>
      <c r="FQ105" s="239"/>
      <c r="FR105" s="239"/>
      <c r="FS105" s="239"/>
      <c r="FT105" s="239"/>
      <c r="FU105" s="239"/>
      <c r="FV105" s="239"/>
      <c r="FW105" s="239"/>
      <c r="FX105" s="239"/>
      <c r="FY105" s="239"/>
      <c r="FZ105" s="239"/>
      <c r="GA105" s="239"/>
      <c r="GB105" s="239"/>
      <c r="GC105" s="239"/>
      <c r="GD105" s="239"/>
      <c r="GE105" s="239"/>
      <c r="GF105" s="239"/>
      <c r="GG105" s="239"/>
      <c r="GH105" s="239"/>
      <c r="GI105" s="239"/>
      <c r="GJ105" s="239"/>
      <c r="GK105" s="239"/>
      <c r="GL105" s="239"/>
      <c r="GM105" s="239"/>
      <c r="GN105" s="239"/>
      <c r="GO105" s="239"/>
      <c r="GP105" s="239"/>
      <c r="GQ105" s="239"/>
      <c r="GR105" s="239"/>
      <c r="GS105" s="239"/>
      <c r="GT105" s="239"/>
      <c r="GU105" s="239"/>
      <c r="GV105" s="239"/>
      <c r="GW105" s="239"/>
      <c r="GX105" s="239"/>
      <c r="GY105" s="239"/>
      <c r="GZ105" s="239"/>
      <c r="HA105" s="239"/>
      <c r="HB105" s="239"/>
      <c r="HC105" s="239"/>
      <c r="HD105" s="239"/>
      <c r="HE105" s="239"/>
      <c r="HF105" s="239"/>
      <c r="HG105" s="239"/>
      <c r="HH105" s="239"/>
      <c r="HI105" s="239"/>
      <c r="HJ105" s="239"/>
      <c r="HK105" s="239"/>
      <c r="HL105" s="239"/>
      <c r="HM105" s="239"/>
      <c r="HN105" s="239"/>
      <c r="HO105" s="239"/>
      <c r="HP105" s="239"/>
      <c r="HQ105" s="239"/>
      <c r="HR105" s="239"/>
      <c r="HS105" s="239"/>
      <c r="HT105" s="239"/>
      <c r="HU105" s="239"/>
      <c r="HV105" s="239"/>
      <c r="HW105" s="239"/>
      <c r="HX105" s="239"/>
      <c r="HY105" s="239"/>
      <c r="HZ105" s="239"/>
      <c r="IA105" s="239"/>
      <c r="IB105" s="239"/>
      <c r="IC105" s="239"/>
      <c r="ID105" s="239"/>
      <c r="IE105" s="239"/>
      <c r="IF105" s="239"/>
      <c r="IG105" s="239"/>
      <c r="IH105" s="239"/>
      <c r="II105" s="239"/>
      <c r="IJ105" s="239"/>
      <c r="IK105" s="239"/>
      <c r="IL105" s="239"/>
      <c r="IM105" s="239"/>
      <c r="IN105" s="239"/>
      <c r="IO105" s="239"/>
      <c r="IP105" s="239"/>
      <c r="IQ105" s="239"/>
      <c r="IR105" s="239"/>
      <c r="IS105" s="239"/>
      <c r="IT105" s="239"/>
      <c r="IU105" s="239"/>
    </row>
    <row r="106" spans="1:255" s="238" customFormat="1" ht="19.5">
      <c r="A106" s="85" t="s">
        <v>126</v>
      </c>
      <c r="B106" s="60" t="s">
        <v>118</v>
      </c>
      <c r="C106" s="60">
        <v>13</v>
      </c>
      <c r="D106" s="435" t="s">
        <v>277</v>
      </c>
      <c r="E106" s="563" t="s">
        <v>395</v>
      </c>
      <c r="F106" s="131" t="s">
        <v>403</v>
      </c>
      <c r="G106" s="60" t="s">
        <v>127</v>
      </c>
      <c r="H106" s="526">
        <v>1782007.5</v>
      </c>
      <c r="I106" s="279"/>
      <c r="J106" s="240"/>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39"/>
      <c r="EB106" s="239"/>
      <c r="EC106" s="239"/>
      <c r="ED106" s="239"/>
      <c r="EE106" s="239"/>
      <c r="EF106" s="239"/>
      <c r="EG106" s="239"/>
      <c r="EH106" s="239"/>
      <c r="EI106" s="239"/>
      <c r="EJ106" s="239"/>
      <c r="EK106" s="239"/>
      <c r="EL106" s="239"/>
      <c r="EM106" s="239"/>
      <c r="EN106" s="239"/>
      <c r="EO106" s="239"/>
      <c r="EP106" s="239"/>
      <c r="EQ106" s="239"/>
      <c r="ER106" s="239"/>
      <c r="ES106" s="239"/>
      <c r="ET106" s="239"/>
      <c r="EU106" s="239"/>
      <c r="EV106" s="239"/>
      <c r="EW106" s="239"/>
      <c r="EX106" s="239"/>
      <c r="EY106" s="239"/>
      <c r="EZ106" s="239"/>
      <c r="FA106" s="239"/>
      <c r="FB106" s="239"/>
      <c r="FC106" s="239"/>
      <c r="FD106" s="239"/>
      <c r="FE106" s="239"/>
      <c r="FF106" s="239"/>
      <c r="FG106" s="239"/>
      <c r="FH106" s="239"/>
      <c r="FI106" s="239"/>
      <c r="FJ106" s="239"/>
      <c r="FK106" s="239"/>
      <c r="FL106" s="239"/>
      <c r="FM106" s="239"/>
      <c r="FN106" s="239"/>
      <c r="FO106" s="239"/>
      <c r="FP106" s="239"/>
      <c r="FQ106" s="239"/>
      <c r="FR106" s="239"/>
      <c r="FS106" s="239"/>
      <c r="FT106" s="239"/>
      <c r="FU106" s="239"/>
      <c r="FV106" s="239"/>
      <c r="FW106" s="239"/>
      <c r="FX106" s="239"/>
      <c r="FY106" s="239"/>
      <c r="FZ106" s="239"/>
      <c r="GA106" s="239"/>
      <c r="GB106" s="239"/>
      <c r="GC106" s="239"/>
      <c r="GD106" s="239"/>
      <c r="GE106" s="239"/>
      <c r="GF106" s="239"/>
      <c r="GG106" s="239"/>
      <c r="GH106" s="239"/>
      <c r="GI106" s="239"/>
      <c r="GJ106" s="239"/>
      <c r="GK106" s="239"/>
      <c r="GL106" s="239"/>
      <c r="GM106" s="239"/>
      <c r="GN106" s="239"/>
      <c r="GO106" s="239"/>
      <c r="GP106" s="239"/>
      <c r="GQ106" s="239"/>
      <c r="GR106" s="239"/>
      <c r="GS106" s="239"/>
      <c r="GT106" s="239"/>
      <c r="GU106" s="239"/>
      <c r="GV106" s="239"/>
      <c r="GW106" s="239"/>
      <c r="GX106" s="239"/>
      <c r="GY106" s="239"/>
      <c r="GZ106" s="239"/>
      <c r="HA106" s="239"/>
      <c r="HB106" s="239"/>
      <c r="HC106" s="239"/>
      <c r="HD106" s="239"/>
      <c r="HE106" s="239"/>
      <c r="HF106" s="239"/>
      <c r="HG106" s="239"/>
      <c r="HH106" s="239"/>
      <c r="HI106" s="239"/>
      <c r="HJ106" s="239"/>
      <c r="HK106" s="239"/>
      <c r="HL106" s="239"/>
      <c r="HM106" s="239"/>
      <c r="HN106" s="239"/>
      <c r="HO106" s="239"/>
      <c r="HP106" s="239"/>
      <c r="HQ106" s="239"/>
      <c r="HR106" s="239"/>
      <c r="HS106" s="239"/>
      <c r="HT106" s="239"/>
      <c r="HU106" s="239"/>
      <c r="HV106" s="239"/>
      <c r="HW106" s="239"/>
      <c r="HX106" s="239"/>
      <c r="HY106" s="239"/>
      <c r="HZ106" s="239"/>
      <c r="IA106" s="239"/>
      <c r="IB106" s="239"/>
      <c r="IC106" s="239"/>
      <c r="ID106" s="239"/>
      <c r="IE106" s="239"/>
      <c r="IF106" s="239"/>
      <c r="IG106" s="239"/>
      <c r="IH106" s="239"/>
      <c r="II106" s="239"/>
      <c r="IJ106" s="239"/>
      <c r="IK106" s="239"/>
      <c r="IL106" s="239"/>
      <c r="IM106" s="239"/>
      <c r="IN106" s="239"/>
      <c r="IO106" s="239"/>
      <c r="IP106" s="239"/>
      <c r="IQ106" s="239"/>
      <c r="IR106" s="239"/>
      <c r="IS106" s="239"/>
      <c r="IT106" s="239"/>
      <c r="IU106" s="239"/>
    </row>
    <row r="107" spans="1:255" s="238" customFormat="1" ht="19.5">
      <c r="A107" s="107" t="s">
        <v>128</v>
      </c>
      <c r="B107" s="60" t="s">
        <v>118</v>
      </c>
      <c r="C107" s="60">
        <v>13</v>
      </c>
      <c r="D107" s="435" t="s">
        <v>277</v>
      </c>
      <c r="E107" s="744" t="s">
        <v>395</v>
      </c>
      <c r="F107" s="241" t="s">
        <v>403</v>
      </c>
      <c r="G107" s="60" t="s">
        <v>129</v>
      </c>
      <c r="H107" s="525">
        <v>40000</v>
      </c>
      <c r="I107" s="279"/>
      <c r="J107" s="240"/>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c r="EA107" s="239"/>
      <c r="EB107" s="239"/>
      <c r="EC107" s="239"/>
      <c r="ED107" s="239"/>
      <c r="EE107" s="239"/>
      <c r="EF107" s="239"/>
      <c r="EG107" s="239"/>
      <c r="EH107" s="239"/>
      <c r="EI107" s="239"/>
      <c r="EJ107" s="239"/>
      <c r="EK107" s="239"/>
      <c r="EL107" s="239"/>
      <c r="EM107" s="239"/>
      <c r="EN107" s="239"/>
      <c r="EO107" s="239"/>
      <c r="EP107" s="239"/>
      <c r="EQ107" s="239"/>
      <c r="ER107" s="239"/>
      <c r="ES107" s="239"/>
      <c r="ET107" s="239"/>
      <c r="EU107" s="239"/>
      <c r="EV107" s="239"/>
      <c r="EW107" s="239"/>
      <c r="EX107" s="239"/>
      <c r="EY107" s="239"/>
      <c r="EZ107" s="239"/>
      <c r="FA107" s="239"/>
      <c r="FB107" s="239"/>
      <c r="FC107" s="239"/>
      <c r="FD107" s="239"/>
      <c r="FE107" s="239"/>
      <c r="FF107" s="239"/>
      <c r="FG107" s="239"/>
      <c r="FH107" s="239"/>
      <c r="FI107" s="239"/>
      <c r="FJ107" s="239"/>
      <c r="FK107" s="239"/>
      <c r="FL107" s="239"/>
      <c r="FM107" s="239"/>
      <c r="FN107" s="239"/>
      <c r="FO107" s="239"/>
      <c r="FP107" s="239"/>
      <c r="FQ107" s="239"/>
      <c r="FR107" s="239"/>
      <c r="FS107" s="239"/>
      <c r="FT107" s="239"/>
      <c r="FU107" s="239"/>
      <c r="FV107" s="239"/>
      <c r="FW107" s="239"/>
      <c r="FX107" s="239"/>
      <c r="FY107" s="239"/>
      <c r="FZ107" s="239"/>
      <c r="GA107" s="239"/>
      <c r="GB107" s="239"/>
      <c r="GC107" s="239"/>
      <c r="GD107" s="239"/>
      <c r="GE107" s="239"/>
      <c r="GF107" s="239"/>
      <c r="GG107" s="239"/>
      <c r="GH107" s="239"/>
      <c r="GI107" s="239"/>
      <c r="GJ107" s="239"/>
      <c r="GK107" s="239"/>
      <c r="GL107" s="239"/>
      <c r="GM107" s="239"/>
      <c r="GN107" s="239"/>
      <c r="GO107" s="239"/>
      <c r="GP107" s="239"/>
      <c r="GQ107" s="239"/>
      <c r="GR107" s="239"/>
      <c r="GS107" s="239"/>
      <c r="GT107" s="239"/>
      <c r="GU107" s="239"/>
      <c r="GV107" s="239"/>
      <c r="GW107" s="239"/>
      <c r="GX107" s="239"/>
      <c r="GY107" s="239"/>
      <c r="GZ107" s="239"/>
      <c r="HA107" s="239"/>
      <c r="HB107" s="239"/>
      <c r="HC107" s="239"/>
      <c r="HD107" s="239"/>
      <c r="HE107" s="239"/>
      <c r="HF107" s="239"/>
      <c r="HG107" s="239"/>
      <c r="HH107" s="239"/>
      <c r="HI107" s="239"/>
      <c r="HJ107" s="239"/>
      <c r="HK107" s="239"/>
      <c r="HL107" s="239"/>
      <c r="HM107" s="239"/>
      <c r="HN107" s="239"/>
      <c r="HO107" s="239"/>
      <c r="HP107" s="239"/>
      <c r="HQ107" s="239"/>
      <c r="HR107" s="239"/>
      <c r="HS107" s="239"/>
      <c r="HT107" s="239"/>
      <c r="HU107" s="239"/>
      <c r="HV107" s="239"/>
      <c r="HW107" s="239"/>
      <c r="HX107" s="239"/>
      <c r="HY107" s="239"/>
      <c r="HZ107" s="239"/>
      <c r="IA107" s="239"/>
      <c r="IB107" s="239"/>
      <c r="IC107" s="239"/>
      <c r="ID107" s="239"/>
      <c r="IE107" s="239"/>
      <c r="IF107" s="239"/>
      <c r="IG107" s="239"/>
      <c r="IH107" s="239"/>
      <c r="II107" s="239"/>
      <c r="IJ107" s="239"/>
      <c r="IK107" s="239"/>
      <c r="IL107" s="239"/>
      <c r="IM107" s="239"/>
      <c r="IN107" s="239"/>
      <c r="IO107" s="239"/>
      <c r="IP107" s="239"/>
      <c r="IQ107" s="239"/>
      <c r="IR107" s="239"/>
      <c r="IS107" s="239"/>
      <c r="IT107" s="239"/>
      <c r="IU107" s="239"/>
    </row>
    <row r="108" spans="1:38" s="171" customFormat="1" ht="18.75">
      <c r="A108" s="9"/>
      <c r="B108" s="13"/>
      <c r="C108" s="275"/>
      <c r="D108" s="276"/>
      <c r="E108" s="276"/>
      <c r="F108" s="277"/>
      <c r="G108" s="13"/>
      <c r="H108" s="544"/>
      <c r="I108" s="163"/>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row>
    <row r="109" spans="1:38" s="171" customFormat="1" ht="18.75">
      <c r="A109" s="9"/>
      <c r="B109" s="13"/>
      <c r="C109" s="275"/>
      <c r="D109" s="276"/>
      <c r="E109" s="276"/>
      <c r="F109" s="277"/>
      <c r="G109" s="13"/>
      <c r="H109" s="544"/>
      <c r="I109" s="163"/>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row>
    <row r="110" spans="1:38" s="171" customFormat="1" ht="18.75">
      <c r="A110" s="9"/>
      <c r="B110" s="13"/>
      <c r="C110" s="275"/>
      <c r="D110" s="276"/>
      <c r="E110" s="276"/>
      <c r="F110" s="277"/>
      <c r="G110" s="13"/>
      <c r="H110" s="544"/>
      <c r="I110" s="163"/>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row>
    <row r="111" spans="1:38" s="171" customFormat="1" ht="18.75">
      <c r="A111" s="9"/>
      <c r="B111" s="13"/>
      <c r="C111" s="275"/>
      <c r="D111" s="276"/>
      <c r="E111" s="276"/>
      <c r="F111" s="277"/>
      <c r="G111" s="13"/>
      <c r="H111" s="544"/>
      <c r="I111" s="163"/>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row>
    <row r="112" spans="1:38" s="171" customFormat="1" ht="18.75">
      <c r="A112" s="9"/>
      <c r="B112" s="13"/>
      <c r="C112" s="275"/>
      <c r="D112" s="276"/>
      <c r="E112" s="276"/>
      <c r="F112" s="277"/>
      <c r="G112" s="13"/>
      <c r="H112" s="544"/>
      <c r="I112" s="163"/>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row>
    <row r="113" spans="1:38" s="171" customFormat="1" ht="18.75">
      <c r="A113" s="9"/>
      <c r="B113" s="13"/>
      <c r="C113" s="275"/>
      <c r="D113" s="276"/>
      <c r="E113" s="276"/>
      <c r="F113" s="277"/>
      <c r="G113" s="13"/>
      <c r="H113" s="544"/>
      <c r="I113" s="163"/>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row>
    <row r="114" spans="1:38" s="171" customFormat="1" ht="18.75">
      <c r="A114" s="9"/>
      <c r="B114" s="13"/>
      <c r="C114" s="275"/>
      <c r="D114" s="276"/>
      <c r="E114" s="276"/>
      <c r="F114" s="277"/>
      <c r="G114" s="13"/>
      <c r="H114" s="544"/>
      <c r="I114" s="163"/>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row>
    <row r="115" spans="1:38" s="171" customFormat="1" ht="18.75">
      <c r="A115" s="9"/>
      <c r="B115" s="13"/>
      <c r="C115" s="275"/>
      <c r="D115" s="276"/>
      <c r="E115" s="276"/>
      <c r="F115" s="277"/>
      <c r="G115" s="13"/>
      <c r="H115" s="544"/>
      <c r="I115" s="163"/>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row>
    <row r="116" spans="1:38" s="171" customFormat="1" ht="18.75">
      <c r="A116" s="9"/>
      <c r="B116" s="13"/>
      <c r="C116" s="275"/>
      <c r="D116" s="276"/>
      <c r="E116" s="276"/>
      <c r="F116" s="277"/>
      <c r="G116" s="13"/>
      <c r="H116" s="544"/>
      <c r="I116" s="163"/>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row>
    <row r="117" spans="1:38" s="171" customFormat="1" ht="18.75">
      <c r="A117" s="9"/>
      <c r="B117" s="13"/>
      <c r="C117" s="275"/>
      <c r="D117" s="276"/>
      <c r="E117" s="276"/>
      <c r="F117" s="277"/>
      <c r="G117" s="13"/>
      <c r="H117" s="544"/>
      <c r="I117" s="163"/>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row>
    <row r="118" spans="1:38" s="171" customFormat="1" ht="18.75">
      <c r="A118" s="9"/>
      <c r="B118" s="13"/>
      <c r="C118" s="275"/>
      <c r="D118" s="276"/>
      <c r="E118" s="276"/>
      <c r="F118" s="277"/>
      <c r="G118" s="13"/>
      <c r="H118" s="544"/>
      <c r="I118" s="163"/>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row>
    <row r="119" spans="1:38" s="171" customFormat="1" ht="18.75">
      <c r="A119" s="9"/>
      <c r="B119" s="13"/>
      <c r="C119" s="275"/>
      <c r="D119" s="276"/>
      <c r="E119" s="276"/>
      <c r="F119" s="277"/>
      <c r="G119" s="13"/>
      <c r="H119" s="544"/>
      <c r="I119" s="163"/>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row>
    <row r="120" spans="1:38" s="171" customFormat="1" ht="18.75">
      <c r="A120" s="9"/>
      <c r="B120" s="13"/>
      <c r="C120" s="275"/>
      <c r="D120" s="276"/>
      <c r="E120" s="276"/>
      <c r="F120" s="277"/>
      <c r="G120" s="13"/>
      <c r="H120" s="544"/>
      <c r="I120" s="163"/>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row>
    <row r="121" spans="1:38" s="171" customFormat="1" ht="18.75">
      <c r="A121" s="9"/>
      <c r="B121" s="13"/>
      <c r="C121" s="275"/>
      <c r="D121" s="276"/>
      <c r="E121" s="276"/>
      <c r="F121" s="277"/>
      <c r="G121" s="13"/>
      <c r="H121" s="544"/>
      <c r="I121" s="163"/>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row>
    <row r="122" spans="1:38" s="171" customFormat="1" ht="18.75">
      <c r="A122" s="9"/>
      <c r="B122" s="13"/>
      <c r="C122" s="275"/>
      <c r="D122" s="276"/>
      <c r="E122" s="276"/>
      <c r="F122" s="277"/>
      <c r="G122" s="13"/>
      <c r="H122" s="544"/>
      <c r="I122" s="163"/>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row>
    <row r="123" spans="1:38" s="171" customFormat="1" ht="18.75">
      <c r="A123" s="9"/>
      <c r="B123" s="13"/>
      <c r="C123" s="275"/>
      <c r="D123" s="276"/>
      <c r="E123" s="276"/>
      <c r="F123" s="277"/>
      <c r="G123" s="13"/>
      <c r="H123" s="544"/>
      <c r="I123" s="163"/>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row>
    <row r="124" spans="1:38" s="171" customFormat="1" ht="18.75">
      <c r="A124" s="9"/>
      <c r="B124" s="13"/>
      <c r="C124" s="275"/>
      <c r="D124" s="276"/>
      <c r="E124" s="276"/>
      <c r="F124" s="277"/>
      <c r="G124" s="13"/>
      <c r="H124" s="544"/>
      <c r="I124" s="163"/>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row>
    <row r="125" spans="1:38" s="171" customFormat="1" ht="18.75">
      <c r="A125" s="9"/>
      <c r="B125" s="13"/>
      <c r="C125" s="275"/>
      <c r="D125" s="276"/>
      <c r="E125" s="276"/>
      <c r="F125" s="277"/>
      <c r="G125" s="13"/>
      <c r="H125" s="544"/>
      <c r="I125" s="163"/>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row>
    <row r="126" spans="1:38" s="171" customFormat="1" ht="18.75">
      <c r="A126" s="9"/>
      <c r="B126" s="13"/>
      <c r="C126" s="275"/>
      <c r="D126" s="276"/>
      <c r="E126" s="276"/>
      <c r="F126" s="277"/>
      <c r="G126" s="13"/>
      <c r="H126" s="544"/>
      <c r="I126" s="163"/>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row>
    <row r="127" spans="1:38" s="171" customFormat="1" ht="18.75">
      <c r="A127" s="9"/>
      <c r="B127" s="13"/>
      <c r="C127" s="275"/>
      <c r="D127" s="276"/>
      <c r="E127" s="276"/>
      <c r="F127" s="277"/>
      <c r="G127" s="13"/>
      <c r="H127" s="544"/>
      <c r="I127" s="163"/>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row>
    <row r="128" spans="1:38" s="171" customFormat="1" ht="18.75">
      <c r="A128" s="9"/>
      <c r="B128" s="13"/>
      <c r="C128" s="275"/>
      <c r="D128" s="276"/>
      <c r="E128" s="276"/>
      <c r="F128" s="277"/>
      <c r="G128" s="13"/>
      <c r="H128" s="544"/>
      <c r="I128" s="163"/>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row>
    <row r="129" spans="1:38" s="171" customFormat="1" ht="18.75">
      <c r="A129" s="9"/>
      <c r="B129" s="13"/>
      <c r="C129" s="275"/>
      <c r="D129" s="276"/>
      <c r="E129" s="276"/>
      <c r="F129" s="277"/>
      <c r="G129" s="13"/>
      <c r="H129" s="544"/>
      <c r="I129" s="163"/>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row>
    <row r="130" spans="1:38" s="171" customFormat="1" ht="18.75">
      <c r="A130" s="9"/>
      <c r="B130" s="13"/>
      <c r="C130" s="275"/>
      <c r="D130" s="276"/>
      <c r="E130" s="276"/>
      <c r="F130" s="277"/>
      <c r="G130" s="13"/>
      <c r="H130" s="544"/>
      <c r="I130" s="163"/>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row>
    <row r="131" spans="1:38" s="171" customFormat="1" ht="18.75">
      <c r="A131" s="9"/>
      <c r="B131" s="13"/>
      <c r="C131" s="275"/>
      <c r="D131" s="276"/>
      <c r="E131" s="276"/>
      <c r="F131" s="277"/>
      <c r="G131" s="13"/>
      <c r="H131" s="544"/>
      <c r="I131" s="163"/>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row>
    <row r="132" spans="1:38" s="171" customFormat="1" ht="18.75">
      <c r="A132" s="9"/>
      <c r="B132" s="13"/>
      <c r="C132" s="275"/>
      <c r="D132" s="276"/>
      <c r="E132" s="276"/>
      <c r="F132" s="277"/>
      <c r="G132" s="13"/>
      <c r="H132" s="544"/>
      <c r="I132" s="163"/>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row>
    <row r="133" spans="1:38" s="171" customFormat="1" ht="18.75">
      <c r="A133" s="9"/>
      <c r="B133" s="13"/>
      <c r="C133" s="275"/>
      <c r="D133" s="276"/>
      <c r="E133" s="276"/>
      <c r="F133" s="277"/>
      <c r="G133" s="13"/>
      <c r="H133" s="544"/>
      <c r="I133" s="163"/>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row>
    <row r="134" spans="1:38" s="171" customFormat="1" ht="18.75">
      <c r="A134" s="9"/>
      <c r="B134" s="13"/>
      <c r="C134" s="275"/>
      <c r="D134" s="276"/>
      <c r="E134" s="276"/>
      <c r="F134" s="277"/>
      <c r="G134" s="13"/>
      <c r="H134" s="544"/>
      <c r="I134" s="163"/>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row>
    <row r="135" spans="1:38" s="171" customFormat="1" ht="18.75">
      <c r="A135" s="9"/>
      <c r="B135" s="13"/>
      <c r="C135" s="275"/>
      <c r="D135" s="276"/>
      <c r="E135" s="276"/>
      <c r="F135" s="277"/>
      <c r="G135" s="13"/>
      <c r="H135" s="544"/>
      <c r="I135" s="163"/>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row>
    <row r="136" spans="1:38" s="171" customFormat="1" ht="18.75">
      <c r="A136" s="9"/>
      <c r="B136" s="13"/>
      <c r="C136" s="275"/>
      <c r="D136" s="276"/>
      <c r="E136" s="276"/>
      <c r="F136" s="277"/>
      <c r="G136" s="13"/>
      <c r="H136" s="544"/>
      <c r="I136" s="163"/>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row>
  </sheetData>
  <sheetProtection/>
  <mergeCells count="8">
    <mergeCell ref="A6:G6"/>
    <mergeCell ref="A7:G7"/>
    <mergeCell ref="A5:H5"/>
    <mergeCell ref="A8:H8"/>
    <mergeCell ref="A1:H1"/>
    <mergeCell ref="A2:H2"/>
    <mergeCell ref="A3:H3"/>
    <mergeCell ref="A4:H4"/>
  </mergeCells>
  <printOptions/>
  <pageMargins left="0.7" right="0.2" top="0.4" bottom="0.31" header="0.3" footer="0.23"/>
  <pageSetup blackAndWhite="1" fitToHeight="6"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C28"/>
  <sheetViews>
    <sheetView zoomScalePageLayoutView="0" workbookViewId="0" topLeftCell="A1">
      <selection activeCell="F8" sqref="F8"/>
    </sheetView>
  </sheetViews>
  <sheetFormatPr defaultColWidth="9.140625" defaultRowHeight="15"/>
  <cols>
    <col min="1" max="1" width="15.140625" style="0" customWidth="1"/>
    <col min="2" max="2" width="66.00390625" style="38" customWidth="1"/>
    <col min="3" max="3" width="17.8515625" style="0" customWidth="1"/>
  </cols>
  <sheetData>
    <row r="1" spans="1:3" ht="15.75">
      <c r="A1" s="775" t="s">
        <v>658</v>
      </c>
      <c r="B1" s="775"/>
      <c r="C1" s="775"/>
    </row>
    <row r="2" spans="1:3" ht="15.75">
      <c r="A2" s="775" t="s">
        <v>674</v>
      </c>
      <c r="B2" s="775"/>
      <c r="C2" s="775"/>
    </row>
    <row r="3" spans="1:3" ht="15.75">
      <c r="A3" s="775" t="s">
        <v>678</v>
      </c>
      <c r="B3" s="775"/>
      <c r="C3" s="775"/>
    </row>
    <row r="4" spans="1:3" ht="15.75">
      <c r="A4" s="771" t="s">
        <v>603</v>
      </c>
      <c r="B4" s="771"/>
      <c r="C4" s="771"/>
    </row>
    <row r="5" spans="1:3" ht="15.75">
      <c r="A5" s="771" t="s">
        <v>604</v>
      </c>
      <c r="B5" s="771"/>
      <c r="C5" s="771"/>
    </row>
    <row r="6" spans="1:3" ht="15">
      <c r="A6" s="748"/>
      <c r="B6" s="760"/>
      <c r="C6" s="749"/>
    </row>
    <row r="7" spans="1:3" ht="15">
      <c r="A7" s="748"/>
      <c r="B7" s="761"/>
      <c r="C7" s="750"/>
    </row>
    <row r="8" spans="1:3" ht="18.75">
      <c r="A8" s="797" t="s">
        <v>644</v>
      </c>
      <c r="B8" s="797"/>
      <c r="C8" s="797"/>
    </row>
    <row r="9" spans="1:3" ht="18.75">
      <c r="A9" s="796" t="s">
        <v>656</v>
      </c>
      <c r="B9" s="796"/>
      <c r="C9" s="796"/>
    </row>
    <row r="10" spans="1:3" ht="18.75">
      <c r="A10" s="751"/>
      <c r="B10" s="762"/>
      <c r="C10" s="750"/>
    </row>
    <row r="11" spans="1:3" ht="15.75">
      <c r="A11" s="751"/>
      <c r="B11" s="763"/>
      <c r="C11" s="750"/>
    </row>
    <row r="12" spans="1:3" ht="18.75">
      <c r="A12" s="748"/>
      <c r="B12" s="764" t="s">
        <v>645</v>
      </c>
      <c r="C12" s="750"/>
    </row>
    <row r="13" spans="1:3" ht="15.75">
      <c r="A13" s="753"/>
      <c r="B13" s="761"/>
      <c r="C13" s="754" t="s">
        <v>646</v>
      </c>
    </row>
    <row r="14" spans="1:3" ht="47.25">
      <c r="A14" s="755" t="s">
        <v>647</v>
      </c>
      <c r="B14" s="755" t="s">
        <v>648</v>
      </c>
      <c r="C14" s="756" t="s">
        <v>655</v>
      </c>
    </row>
    <row r="15" spans="1:3" ht="15.75">
      <c r="A15" s="755">
        <v>1</v>
      </c>
      <c r="B15" s="757" t="s">
        <v>649</v>
      </c>
      <c r="C15" s="758" t="s">
        <v>650</v>
      </c>
    </row>
    <row r="16" spans="1:3" ht="31.5">
      <c r="A16" s="755">
        <v>2</v>
      </c>
      <c r="B16" s="757" t="s">
        <v>651</v>
      </c>
      <c r="C16" s="758"/>
    </row>
    <row r="17" spans="1:3" ht="15.75">
      <c r="A17" s="755">
        <v>3</v>
      </c>
      <c r="B17" s="757" t="s">
        <v>652</v>
      </c>
      <c r="C17" s="758"/>
    </row>
    <row r="18" spans="1:3" ht="15.75">
      <c r="A18" s="755"/>
      <c r="B18" s="757" t="s">
        <v>653</v>
      </c>
      <c r="C18" s="759">
        <f>+C16+C17</f>
        <v>0</v>
      </c>
    </row>
    <row r="19" spans="1:3" ht="15.75">
      <c r="A19" s="753"/>
      <c r="B19" s="761"/>
      <c r="C19" s="750"/>
    </row>
    <row r="20" spans="1:3" ht="15.75">
      <c r="A20" s="753"/>
      <c r="B20" s="761"/>
      <c r="C20" s="750"/>
    </row>
    <row r="21" spans="1:3" ht="18.75">
      <c r="A21" s="753"/>
      <c r="B21" s="764" t="s">
        <v>654</v>
      </c>
      <c r="C21" s="750"/>
    </row>
    <row r="22" spans="1:3" ht="18.75">
      <c r="A22" s="752"/>
      <c r="B22" s="761"/>
      <c r="C22" s="750"/>
    </row>
    <row r="23" spans="1:3" ht="15.75">
      <c r="A23" s="753"/>
      <c r="B23" s="761"/>
      <c r="C23" s="750"/>
    </row>
    <row r="24" spans="1:3" ht="55.5" customHeight="1">
      <c r="A24" s="755" t="s">
        <v>647</v>
      </c>
      <c r="B24" s="755" t="s">
        <v>648</v>
      </c>
      <c r="C24" s="756" t="s">
        <v>657</v>
      </c>
    </row>
    <row r="25" spans="1:3" ht="15.75">
      <c r="A25" s="755">
        <v>1</v>
      </c>
      <c r="B25" s="757" t="s">
        <v>649</v>
      </c>
      <c r="C25" s="758"/>
    </row>
    <row r="26" spans="1:3" ht="31.5">
      <c r="A26" s="755">
        <v>2</v>
      </c>
      <c r="B26" s="757" t="s">
        <v>651</v>
      </c>
      <c r="C26" s="758"/>
    </row>
    <row r="27" spans="1:3" ht="15.75">
      <c r="A27" s="755">
        <v>3</v>
      </c>
      <c r="B27" s="757" t="s">
        <v>652</v>
      </c>
      <c r="C27" s="758"/>
    </row>
    <row r="28" spans="1:3" ht="15.75">
      <c r="A28" s="755"/>
      <c r="B28" s="757" t="s">
        <v>653</v>
      </c>
      <c r="C28" s="759">
        <f>+C26</f>
        <v>0</v>
      </c>
    </row>
  </sheetData>
  <sheetProtection/>
  <mergeCells count="7">
    <mergeCell ref="A9:C9"/>
    <mergeCell ref="A1:C1"/>
    <mergeCell ref="A2:C2"/>
    <mergeCell ref="A3:C3"/>
    <mergeCell ref="A4:C4"/>
    <mergeCell ref="A5:C5"/>
    <mergeCell ref="A8:C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G23"/>
  <sheetViews>
    <sheetView zoomScalePageLayoutView="0" workbookViewId="0" topLeftCell="A1">
      <selection activeCell="K9" sqref="K9"/>
    </sheetView>
  </sheetViews>
  <sheetFormatPr defaultColWidth="9.140625" defaultRowHeight="15"/>
  <cols>
    <col min="2" max="2" width="17.57421875" style="0" customWidth="1"/>
    <col min="3" max="3" width="13.8515625" style="0" customWidth="1"/>
    <col min="4" max="4" width="15.00390625" style="0" customWidth="1"/>
    <col min="5" max="5" width="13.57421875" style="0" customWidth="1"/>
    <col min="6" max="6" width="15.00390625" style="0" customWidth="1"/>
    <col min="7" max="7" width="12.8515625" style="0" customWidth="1"/>
  </cols>
  <sheetData>
    <row r="1" spans="1:7" ht="15.75">
      <c r="A1" s="775" t="s">
        <v>671</v>
      </c>
      <c r="B1" s="775"/>
      <c r="C1" s="775"/>
      <c r="D1" s="775"/>
      <c r="E1" s="775"/>
      <c r="F1" s="775"/>
      <c r="G1" s="775"/>
    </row>
    <row r="2" spans="1:7" ht="15.75">
      <c r="A2" s="775" t="s">
        <v>674</v>
      </c>
      <c r="B2" s="775"/>
      <c r="C2" s="775"/>
      <c r="D2" s="775"/>
      <c r="E2" s="775"/>
      <c r="F2" s="775"/>
      <c r="G2" s="775"/>
    </row>
    <row r="3" spans="1:7" ht="15.75">
      <c r="A3" s="775" t="s">
        <v>672</v>
      </c>
      <c r="B3" s="775"/>
      <c r="C3" s="775"/>
      <c r="D3" s="775"/>
      <c r="E3" s="775"/>
      <c r="F3" s="775"/>
      <c r="G3" s="775"/>
    </row>
    <row r="4" spans="1:7" ht="15.75">
      <c r="A4" s="771" t="s">
        <v>603</v>
      </c>
      <c r="B4" s="771"/>
      <c r="C4" s="771"/>
      <c r="D4" s="771"/>
      <c r="E4" s="771"/>
      <c r="F4" s="771"/>
      <c r="G4" s="771"/>
    </row>
    <row r="5" spans="1:7" ht="15.75">
      <c r="A5" s="771" t="s">
        <v>604</v>
      </c>
      <c r="B5" s="771"/>
      <c r="C5" s="771"/>
      <c r="D5" s="771"/>
      <c r="E5" s="771"/>
      <c r="F5" s="771"/>
      <c r="G5" s="771"/>
    </row>
    <row r="6" spans="1:7" ht="15">
      <c r="A6" s="748"/>
      <c r="B6" s="748"/>
      <c r="C6" s="748"/>
      <c r="D6" s="748"/>
      <c r="E6" s="748"/>
      <c r="F6" s="748"/>
      <c r="G6" s="748"/>
    </row>
    <row r="7" spans="1:7" ht="15">
      <c r="A7" s="748"/>
      <c r="B7" s="748"/>
      <c r="C7" s="748"/>
      <c r="D7" s="748"/>
      <c r="E7" s="748"/>
      <c r="F7" s="748"/>
      <c r="G7" s="748"/>
    </row>
    <row r="8" spans="1:7" ht="18.75">
      <c r="A8" s="751"/>
      <c r="B8" s="796" t="s">
        <v>659</v>
      </c>
      <c r="C8" s="796"/>
      <c r="D8" s="796"/>
      <c r="E8" s="796"/>
      <c r="F8" s="796"/>
      <c r="G8" s="748"/>
    </row>
    <row r="9" spans="1:7" ht="18.75">
      <c r="A9" s="797" t="s">
        <v>656</v>
      </c>
      <c r="B9" s="797"/>
      <c r="C9" s="797"/>
      <c r="D9" s="797"/>
      <c r="E9" s="797"/>
      <c r="F9" s="797"/>
      <c r="G9" s="797"/>
    </row>
    <row r="10" spans="1:7" ht="15.75">
      <c r="A10" s="765"/>
      <c r="B10" s="748"/>
      <c r="C10" s="748"/>
      <c r="D10" s="748"/>
      <c r="E10" s="748"/>
      <c r="F10" s="748"/>
      <c r="G10" s="748"/>
    </row>
    <row r="11" spans="1:7" ht="37.5" customHeight="1">
      <c r="A11" s="802" t="s">
        <v>670</v>
      </c>
      <c r="B11" s="802"/>
      <c r="C11" s="802"/>
      <c r="D11" s="802"/>
      <c r="E11" s="802"/>
      <c r="F11" s="802"/>
      <c r="G11" s="802"/>
    </row>
    <row r="12" spans="1:7" ht="15.75">
      <c r="A12" s="766"/>
      <c r="B12" s="748"/>
      <c r="C12" s="748"/>
      <c r="D12" s="748"/>
      <c r="E12" s="748"/>
      <c r="F12" s="748"/>
      <c r="G12" s="748"/>
    </row>
    <row r="13" spans="1:7" ht="60">
      <c r="A13" s="767"/>
      <c r="B13" s="768" t="s">
        <v>660</v>
      </c>
      <c r="C13" s="768" t="s">
        <v>661</v>
      </c>
      <c r="D13" s="768" t="s">
        <v>662</v>
      </c>
      <c r="E13" s="768" t="s">
        <v>663</v>
      </c>
      <c r="F13" s="768" t="s">
        <v>664</v>
      </c>
      <c r="G13" s="768" t="s">
        <v>665</v>
      </c>
    </row>
    <row r="14" spans="1:7" ht="15">
      <c r="A14" s="768">
        <v>1</v>
      </c>
      <c r="B14" s="768">
        <v>2</v>
      </c>
      <c r="C14" s="768">
        <v>3</v>
      </c>
      <c r="D14" s="768">
        <v>4</v>
      </c>
      <c r="E14" s="768">
        <v>5</v>
      </c>
      <c r="F14" s="768">
        <v>6</v>
      </c>
      <c r="G14" s="768">
        <v>7</v>
      </c>
    </row>
    <row r="15" spans="1:7" ht="15">
      <c r="A15" s="768"/>
      <c r="B15" s="768" t="s">
        <v>650</v>
      </c>
      <c r="C15" s="768" t="s">
        <v>650</v>
      </c>
      <c r="D15" s="768">
        <v>0</v>
      </c>
      <c r="E15" s="768" t="s">
        <v>650</v>
      </c>
      <c r="F15" s="768" t="s">
        <v>650</v>
      </c>
      <c r="G15" s="768" t="s">
        <v>650</v>
      </c>
    </row>
    <row r="16" spans="1:7" ht="15.75">
      <c r="A16" s="766"/>
      <c r="B16" s="748"/>
      <c r="C16" s="748"/>
      <c r="D16" s="748"/>
      <c r="E16" s="748"/>
      <c r="F16" s="748"/>
      <c r="G16" s="748"/>
    </row>
    <row r="17" spans="1:7" ht="47.25" customHeight="1">
      <c r="A17" s="802" t="s">
        <v>669</v>
      </c>
      <c r="B17" s="802"/>
      <c r="C17" s="802"/>
      <c r="D17" s="802"/>
      <c r="E17" s="802"/>
      <c r="F17" s="802"/>
      <c r="G17" s="802"/>
    </row>
    <row r="18" spans="1:7" ht="15.75">
      <c r="A18" s="769" t="s">
        <v>388</v>
      </c>
      <c r="B18" s="748"/>
      <c r="C18" s="748"/>
      <c r="D18" s="748"/>
      <c r="E18" s="748"/>
      <c r="F18" s="748"/>
      <c r="G18" s="748"/>
    </row>
    <row r="19" spans="1:7" ht="41.25" customHeight="1">
      <c r="A19" s="798" t="s">
        <v>666</v>
      </c>
      <c r="B19" s="798"/>
      <c r="C19" s="798"/>
      <c r="D19" s="803" t="s">
        <v>668</v>
      </c>
      <c r="E19" s="804"/>
      <c r="F19" s="804"/>
      <c r="G19" s="805"/>
    </row>
    <row r="20" spans="1:7" ht="15">
      <c r="A20" s="798" t="s">
        <v>667</v>
      </c>
      <c r="B20" s="798"/>
      <c r="C20" s="798"/>
      <c r="D20" s="799">
        <v>0</v>
      </c>
      <c r="E20" s="800"/>
      <c r="F20" s="800"/>
      <c r="G20" s="801"/>
    </row>
    <row r="21" spans="1:7" ht="15.75">
      <c r="A21" s="769"/>
      <c r="B21" s="748"/>
      <c r="C21" s="748"/>
      <c r="D21" s="770"/>
      <c r="E21" s="748"/>
      <c r="F21" s="748"/>
      <c r="G21" s="748"/>
    </row>
    <row r="22" spans="1:7" ht="15">
      <c r="A22" s="748"/>
      <c r="B22" s="748"/>
      <c r="C22" s="748"/>
      <c r="D22" s="748"/>
      <c r="E22" s="748"/>
      <c r="F22" s="748"/>
      <c r="G22" s="748"/>
    </row>
    <row r="23" spans="1:7" ht="15">
      <c r="A23" s="748"/>
      <c r="B23" s="748"/>
      <c r="C23" s="748"/>
      <c r="D23" s="748"/>
      <c r="E23" s="748"/>
      <c r="F23" s="748"/>
      <c r="G23" s="748"/>
    </row>
  </sheetData>
  <sheetProtection/>
  <mergeCells count="13">
    <mergeCell ref="A20:C20"/>
    <mergeCell ref="D20:G20"/>
    <mergeCell ref="A9:G9"/>
    <mergeCell ref="A11:G11"/>
    <mergeCell ref="A17:G17"/>
    <mergeCell ref="A19:C19"/>
    <mergeCell ref="D19:G19"/>
    <mergeCell ref="A1:G1"/>
    <mergeCell ref="A2:G2"/>
    <mergeCell ref="A3:G3"/>
    <mergeCell ref="A4:G4"/>
    <mergeCell ref="A5:G5"/>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Morozova</cp:lastModifiedBy>
  <cp:lastPrinted>2015-12-28T12:23:27Z</cp:lastPrinted>
  <dcterms:created xsi:type="dcterms:W3CDTF">2014-10-25T07:35:49Z</dcterms:created>
  <dcterms:modified xsi:type="dcterms:W3CDTF">2015-12-28T12:24:40Z</dcterms:modified>
  <cp:category/>
  <cp:version/>
  <cp:contentType/>
  <cp:contentStatus/>
</cp:coreProperties>
</file>